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arren1\Desktop\"/>
    </mc:Choice>
  </mc:AlternateContent>
  <xr:revisionPtr revIDLastSave="0" documentId="13_ncr:1_{9798F95C-FF5C-45A9-BB21-A8430D0A5CA8}" xr6:coauthVersionLast="36" xr6:coauthVersionMax="36" xr10:uidLastSave="{00000000-0000-0000-0000-000000000000}"/>
  <bookViews>
    <workbookView xWindow="0" yWindow="0" windowWidth="20835" windowHeight="12465" xr2:uid="{2EC0B8C3-0C6D-41A7-B376-E1FF67084192}"/>
  </bookViews>
  <sheets>
    <sheet name="Regular" sheetId="2" r:id="rId1"/>
    <sheet name="Executive Servic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H37" i="3"/>
  <c r="H36" i="3"/>
  <c r="H35" i="3"/>
  <c r="C37" i="3"/>
  <c r="B35" i="3" s="1"/>
  <c r="G36" i="3"/>
  <c r="F36" i="3"/>
  <c r="E36" i="3"/>
  <c r="D36" i="3"/>
  <c r="B36" i="3"/>
  <c r="I36" i="3" s="1"/>
  <c r="G35" i="3"/>
  <c r="F35" i="3"/>
  <c r="E35" i="3"/>
  <c r="D35" i="3"/>
  <c r="F17" i="3"/>
  <c r="I17" i="3"/>
  <c r="H17" i="3"/>
  <c r="G17" i="3"/>
  <c r="E17" i="3"/>
  <c r="D17" i="3"/>
  <c r="G16" i="2"/>
  <c r="H16" i="2"/>
  <c r="F16" i="2"/>
  <c r="E16" i="2"/>
  <c r="D16" i="2"/>
  <c r="H14" i="2"/>
  <c r="G14" i="2"/>
  <c r="F14" i="2"/>
  <c r="E14" i="2"/>
  <c r="D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F57" i="3" s="1"/>
  <c r="G56" i="3"/>
  <c r="F56" i="3"/>
  <c r="E56" i="3"/>
  <c r="D56" i="3"/>
  <c r="B56" i="3"/>
  <c r="H56" i="3" s="1"/>
  <c r="G55" i="3"/>
  <c r="F55" i="3"/>
  <c r="E55" i="3"/>
  <c r="D55" i="3"/>
  <c r="B55" i="3"/>
  <c r="I55" i="3" s="1"/>
  <c r="C64" i="2"/>
  <c r="E64" i="2" s="1"/>
  <c r="F63" i="2"/>
  <c r="E63" i="2"/>
  <c r="D63" i="2"/>
  <c r="F62" i="2"/>
  <c r="E62" i="2"/>
  <c r="D62" i="2"/>
  <c r="F61" i="2"/>
  <c r="E61" i="2"/>
  <c r="D61" i="2"/>
  <c r="D20" i="3"/>
  <c r="I14" i="2" l="1"/>
  <c r="J14" i="2" s="1"/>
  <c r="I35" i="3"/>
  <c r="J35" i="3"/>
  <c r="K35" i="3" s="1"/>
  <c r="B37" i="3"/>
  <c r="D37" i="3"/>
  <c r="E37" i="3"/>
  <c r="J36" i="3"/>
  <c r="K36" i="3" s="1"/>
  <c r="F37" i="3"/>
  <c r="G37" i="3"/>
  <c r="J17" i="3"/>
  <c r="K17" i="3" s="1"/>
  <c r="G57" i="3"/>
  <c r="H55" i="3"/>
  <c r="J55" i="3" s="1"/>
  <c r="K55" i="3" s="1"/>
  <c r="B37" i="2"/>
  <c r="G37" i="2" s="1"/>
  <c r="B39" i="2"/>
  <c r="G39" i="2" s="1"/>
  <c r="B38" i="2"/>
  <c r="G38" i="2" s="1"/>
  <c r="I16" i="2"/>
  <c r="J16" i="2" s="1"/>
  <c r="H37" i="2"/>
  <c r="I37" i="2" s="1"/>
  <c r="J37" i="2" s="1"/>
  <c r="B62" i="2"/>
  <c r="H62" i="2" s="1"/>
  <c r="G62" i="2"/>
  <c r="B63" i="2"/>
  <c r="B61" i="2"/>
  <c r="H38" i="2"/>
  <c r="I38" i="2" s="1"/>
  <c r="J38" i="2" s="1"/>
  <c r="D40" i="2"/>
  <c r="E40" i="2"/>
  <c r="E57" i="3"/>
  <c r="I56" i="3"/>
  <c r="J56" i="3" s="1"/>
  <c r="K56" i="3" s="1"/>
  <c r="B57" i="3"/>
  <c r="H57" i="3" s="1"/>
  <c r="D57" i="3"/>
  <c r="F64" i="2"/>
  <c r="D64" i="2"/>
  <c r="H39" i="2" l="1"/>
  <c r="I39" i="2" s="1"/>
  <c r="J39" i="2" s="1"/>
  <c r="B40" i="2"/>
  <c r="G40" i="2" s="1"/>
  <c r="I37" i="3"/>
  <c r="I62" i="2"/>
  <c r="J62" i="2" s="1"/>
  <c r="H61" i="2"/>
  <c r="G61" i="2"/>
  <c r="H63" i="2"/>
  <c r="G63" i="2"/>
  <c r="B64" i="2"/>
  <c r="G64" i="2" s="1"/>
  <c r="H40" i="2"/>
  <c r="I40" i="2" s="1"/>
  <c r="J40" i="2" s="1"/>
  <c r="I57" i="3"/>
  <c r="J57" i="3" s="1"/>
  <c r="K57" i="3" s="1"/>
  <c r="J37" i="3" l="1"/>
  <c r="K37" i="3" s="1"/>
  <c r="I63" i="2"/>
  <c r="J63" i="2" s="1"/>
  <c r="H64" i="2"/>
  <c r="I64" i="2" s="1"/>
  <c r="J64" i="2" s="1"/>
  <c r="I61" i="2"/>
  <c r="J61" i="2" s="1"/>
  <c r="C33" i="4"/>
  <c r="F33" i="4" s="1"/>
  <c r="F32" i="4"/>
  <c r="E32" i="4"/>
  <c r="D32" i="4"/>
  <c r="F31" i="4"/>
  <c r="E31" i="4"/>
  <c r="D31" i="4"/>
  <c r="B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F18" i="4"/>
  <c r="C18" i="4"/>
  <c r="E18" i="4" s="1"/>
  <c r="F17" i="4"/>
  <c r="E17" i="4"/>
  <c r="D17" i="4"/>
  <c r="B17" i="4"/>
  <c r="H17" i="4" s="1"/>
  <c r="F16" i="4"/>
  <c r="E16" i="4"/>
  <c r="D16" i="4"/>
  <c r="H13" i="4"/>
  <c r="G13" i="4"/>
  <c r="F13" i="4"/>
  <c r="D13" i="4"/>
  <c r="I13" i="4" s="1"/>
  <c r="J13" i="4" s="1"/>
  <c r="E62" i="3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F42" i="3"/>
  <c r="E42" i="3"/>
  <c r="C42" i="3"/>
  <c r="D42" i="3" s="1"/>
  <c r="G41" i="3"/>
  <c r="F41" i="3"/>
  <c r="E41" i="3"/>
  <c r="D41" i="3"/>
  <c r="B41" i="3"/>
  <c r="B42" i="3" s="1"/>
  <c r="I40" i="3"/>
  <c r="G40" i="3"/>
  <c r="F40" i="3"/>
  <c r="E40" i="3"/>
  <c r="D40" i="3"/>
  <c r="B40" i="3"/>
  <c r="H40" i="3" s="1"/>
  <c r="E32" i="3"/>
  <c r="C32" i="3"/>
  <c r="B30" i="3" s="1"/>
  <c r="G31" i="3"/>
  <c r="F31" i="3"/>
  <c r="E31" i="3"/>
  <c r="D31" i="3"/>
  <c r="B31" i="3"/>
  <c r="H31" i="3" s="1"/>
  <c r="G30" i="3"/>
  <c r="F30" i="3"/>
  <c r="E30" i="3"/>
  <c r="D30" i="3"/>
  <c r="D27" i="3"/>
  <c r="C27" i="3"/>
  <c r="G27" i="3" s="1"/>
  <c r="G26" i="3"/>
  <c r="F26" i="3"/>
  <c r="E26" i="3"/>
  <c r="D26" i="3"/>
  <c r="G25" i="3"/>
  <c r="F25" i="3"/>
  <c r="E25" i="3"/>
  <c r="D25" i="3"/>
  <c r="C22" i="3"/>
  <c r="B21" i="3" s="1"/>
  <c r="H21" i="3" s="1"/>
  <c r="G21" i="3"/>
  <c r="F21" i="3"/>
  <c r="E21" i="3"/>
  <c r="D21" i="3"/>
  <c r="G20" i="3"/>
  <c r="F20" i="3"/>
  <c r="E20" i="3"/>
  <c r="I15" i="3"/>
  <c r="H15" i="3"/>
  <c r="G15" i="3"/>
  <c r="D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B57" i="2"/>
  <c r="H57" i="2" s="1"/>
  <c r="F56" i="2"/>
  <c r="E56" i="2"/>
  <c r="D56" i="2"/>
  <c r="B56" i="2"/>
  <c r="H56" i="2" s="1"/>
  <c r="F55" i="2"/>
  <c r="E55" i="2"/>
  <c r="D55" i="2"/>
  <c r="B55" i="2"/>
  <c r="H55" i="2" s="1"/>
  <c r="C52" i="2"/>
  <c r="D52" i="2" s="1"/>
  <c r="F51" i="2"/>
  <c r="E51" i="2"/>
  <c r="D51" i="2"/>
  <c r="F50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B44" i="2"/>
  <c r="G44" i="2" s="1"/>
  <c r="F43" i="2"/>
  <c r="E43" i="2"/>
  <c r="D43" i="2"/>
  <c r="B43" i="2"/>
  <c r="H43" i="2" s="1"/>
  <c r="C34" i="2"/>
  <c r="F34" i="2" s="1"/>
  <c r="F33" i="2"/>
  <c r="E33" i="2"/>
  <c r="D33" i="2"/>
  <c r="F32" i="2"/>
  <c r="E32" i="2"/>
  <c r="D32" i="2"/>
  <c r="B32" i="2"/>
  <c r="G32" i="2" s="1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2" i="2" s="1"/>
  <c r="F21" i="2"/>
  <c r="E21" i="2"/>
  <c r="D21" i="2"/>
  <c r="F20" i="2"/>
  <c r="E20" i="2"/>
  <c r="D20" i="2"/>
  <c r="F19" i="2"/>
  <c r="E19" i="2"/>
  <c r="D19" i="2"/>
  <c r="B36" i="4" l="1"/>
  <c r="H36" i="4" s="1"/>
  <c r="E33" i="4"/>
  <c r="B32" i="4"/>
  <c r="J40" i="3"/>
  <c r="K40" i="3" s="1"/>
  <c r="E22" i="3"/>
  <c r="B26" i="3"/>
  <c r="E27" i="3"/>
  <c r="E52" i="3"/>
  <c r="B25" i="3"/>
  <c r="F27" i="3"/>
  <c r="E47" i="3"/>
  <c r="B51" i="3"/>
  <c r="F52" i="3"/>
  <c r="H41" i="3"/>
  <c r="B50" i="3"/>
  <c r="G52" i="3"/>
  <c r="J15" i="3"/>
  <c r="K15" i="3" s="1"/>
  <c r="B46" i="3"/>
  <c r="H46" i="3" s="1"/>
  <c r="B31" i="2"/>
  <c r="G31" i="2" s="1"/>
  <c r="B33" i="2"/>
  <c r="G33" i="2" s="1"/>
  <c r="E58" i="2"/>
  <c r="F58" i="2"/>
  <c r="D46" i="2"/>
  <c r="D70" i="2"/>
  <c r="B20" i="2"/>
  <c r="G20" i="2" s="1"/>
  <c r="H44" i="2"/>
  <c r="I44" i="2" s="1"/>
  <c r="J44" i="2" s="1"/>
  <c r="E46" i="2"/>
  <c r="E70" i="2"/>
  <c r="B45" i="2"/>
  <c r="F52" i="2"/>
  <c r="H32" i="4"/>
  <c r="G32" i="4"/>
  <c r="H31" i="4"/>
  <c r="G31" i="4"/>
  <c r="D33" i="4"/>
  <c r="B37" i="4"/>
  <c r="H37" i="4" s="1"/>
  <c r="F38" i="4"/>
  <c r="B16" i="4"/>
  <c r="H16" i="4" s="1"/>
  <c r="G17" i="4"/>
  <c r="I17" i="4" s="1"/>
  <c r="J17" i="4" s="1"/>
  <c r="D18" i="4"/>
  <c r="B21" i="2"/>
  <c r="H21" i="2" s="1"/>
  <c r="E34" i="2"/>
  <c r="B19" i="2"/>
  <c r="H19" i="2" s="1"/>
  <c r="D22" i="2"/>
  <c r="E22" i="2"/>
  <c r="B33" i="4"/>
  <c r="G33" i="4" s="1"/>
  <c r="B22" i="4"/>
  <c r="E23" i="4"/>
  <c r="D23" i="4"/>
  <c r="F23" i="4"/>
  <c r="E21" i="4"/>
  <c r="F21" i="4"/>
  <c r="E28" i="4"/>
  <c r="D38" i="4"/>
  <c r="B38" i="4"/>
  <c r="D28" i="4"/>
  <c r="F28" i="4"/>
  <c r="G36" i="4"/>
  <c r="G37" i="4"/>
  <c r="B21" i="4"/>
  <c r="D21" i="4"/>
  <c r="B26" i="4"/>
  <c r="B27" i="4"/>
  <c r="H30" i="3"/>
  <c r="B32" i="3"/>
  <c r="I30" i="3"/>
  <c r="J30" i="3" s="1"/>
  <c r="K30" i="3" s="1"/>
  <c r="I42" i="3"/>
  <c r="H42" i="3"/>
  <c r="I45" i="3"/>
  <c r="H45" i="3"/>
  <c r="I41" i="3"/>
  <c r="J41" i="3" s="1"/>
  <c r="K41" i="3" s="1"/>
  <c r="I51" i="3"/>
  <c r="D22" i="3"/>
  <c r="D32" i="3"/>
  <c r="D47" i="3"/>
  <c r="D62" i="3"/>
  <c r="F32" i="3"/>
  <c r="F47" i="3"/>
  <c r="F62" i="3"/>
  <c r="H61" i="3"/>
  <c r="J61" i="3" s="1"/>
  <c r="K61" i="3" s="1"/>
  <c r="I21" i="3"/>
  <c r="J21" i="3" s="1"/>
  <c r="K21" i="3" s="1"/>
  <c r="G22" i="3"/>
  <c r="I31" i="3"/>
  <c r="J31" i="3" s="1"/>
  <c r="K31" i="3" s="1"/>
  <c r="G32" i="3"/>
  <c r="G47" i="3"/>
  <c r="G62" i="3"/>
  <c r="F22" i="3"/>
  <c r="B20" i="3"/>
  <c r="B60" i="3"/>
  <c r="B58" i="2"/>
  <c r="H31" i="2"/>
  <c r="I31" i="2" s="1"/>
  <c r="J31" i="2" s="1"/>
  <c r="H32" i="2"/>
  <c r="I32" i="2" s="1"/>
  <c r="J32" i="2" s="1"/>
  <c r="H33" i="2"/>
  <c r="I33" i="2" s="1"/>
  <c r="J33" i="2" s="1"/>
  <c r="G43" i="2"/>
  <c r="I43" i="2" s="1"/>
  <c r="J43" i="2" s="1"/>
  <c r="E52" i="2"/>
  <c r="B25" i="2"/>
  <c r="B26" i="2"/>
  <c r="B27" i="2"/>
  <c r="G55" i="2"/>
  <c r="I55" i="2" s="1"/>
  <c r="J55" i="2" s="1"/>
  <c r="G56" i="2"/>
  <c r="I56" i="2" s="1"/>
  <c r="J56" i="2" s="1"/>
  <c r="G57" i="2"/>
  <c r="I57" i="2" s="1"/>
  <c r="J57" i="2" s="1"/>
  <c r="D28" i="2"/>
  <c r="E28" i="2"/>
  <c r="D34" i="2"/>
  <c r="B49" i="2"/>
  <c r="B50" i="2"/>
  <c r="B51" i="2"/>
  <c r="B67" i="2"/>
  <c r="B68" i="2"/>
  <c r="B69" i="2"/>
  <c r="I37" i="4" l="1"/>
  <c r="J37" i="4" s="1"/>
  <c r="I32" i="4"/>
  <c r="J32" i="4" s="1"/>
  <c r="I36" i="4"/>
  <c r="J36" i="4" s="1"/>
  <c r="I31" i="4"/>
  <c r="J31" i="4" s="1"/>
  <c r="J45" i="3"/>
  <c r="K45" i="3" s="1"/>
  <c r="J42" i="3"/>
  <c r="K42" i="3" s="1"/>
  <c r="I25" i="3"/>
  <c r="H25" i="3"/>
  <c r="J25" i="3" s="1"/>
  <c r="K25" i="3" s="1"/>
  <c r="I50" i="3"/>
  <c r="H50" i="3"/>
  <c r="B27" i="3"/>
  <c r="I26" i="3"/>
  <c r="H26" i="3"/>
  <c r="B47" i="3"/>
  <c r="I46" i="3"/>
  <c r="J46" i="3" s="1"/>
  <c r="K46" i="3" s="1"/>
  <c r="B52" i="3"/>
  <c r="H51" i="3"/>
  <c r="J51" i="3" s="1"/>
  <c r="K51" i="3" s="1"/>
  <c r="B34" i="2"/>
  <c r="H34" i="2" s="1"/>
  <c r="G19" i="2"/>
  <c r="I19" i="2" s="1"/>
  <c r="J19" i="2" s="1"/>
  <c r="G21" i="2"/>
  <c r="I21" i="2" s="1"/>
  <c r="J21" i="2" s="1"/>
  <c r="H20" i="2"/>
  <c r="I20" i="2" s="1"/>
  <c r="J20" i="2" s="1"/>
  <c r="G45" i="2"/>
  <c r="H45" i="2"/>
  <c r="B46" i="2"/>
  <c r="B18" i="4"/>
  <c r="G16" i="4"/>
  <c r="I16" i="4" s="1"/>
  <c r="J16" i="4" s="1"/>
  <c r="B22" i="2"/>
  <c r="H33" i="4"/>
  <c r="B28" i="4"/>
  <c r="H26" i="4"/>
  <c r="G26" i="4"/>
  <c r="H22" i="4"/>
  <c r="G22" i="4"/>
  <c r="H21" i="4"/>
  <c r="G21" i="4"/>
  <c r="B23" i="4"/>
  <c r="H27" i="4"/>
  <c r="G27" i="4"/>
  <c r="I27" i="4" s="1"/>
  <c r="J27" i="4" s="1"/>
  <c r="H38" i="4"/>
  <c r="G38" i="4"/>
  <c r="I27" i="3"/>
  <c r="H27" i="3"/>
  <c r="B62" i="3"/>
  <c r="I60" i="3"/>
  <c r="H60" i="3"/>
  <c r="H47" i="3"/>
  <c r="I47" i="3"/>
  <c r="H32" i="3"/>
  <c r="I32" i="3"/>
  <c r="I20" i="3"/>
  <c r="H20" i="3"/>
  <c r="J20" i="3" s="1"/>
  <c r="K20" i="3" s="1"/>
  <c r="B22" i="3"/>
  <c r="H68" i="2"/>
  <c r="G68" i="2"/>
  <c r="H26" i="2"/>
  <c r="G26" i="2"/>
  <c r="H58" i="2"/>
  <c r="G58" i="2"/>
  <c r="B70" i="2"/>
  <c r="H67" i="2"/>
  <c r="G67" i="2"/>
  <c r="I67" i="2" s="1"/>
  <c r="J67" i="2" s="1"/>
  <c r="H27" i="2"/>
  <c r="G27" i="2"/>
  <c r="G34" i="2"/>
  <c r="H50" i="2"/>
  <c r="G50" i="2"/>
  <c r="H25" i="2"/>
  <c r="B28" i="2"/>
  <c r="G25" i="2"/>
  <c r="I25" i="2" s="1"/>
  <c r="J25" i="2" s="1"/>
  <c r="H51" i="2"/>
  <c r="G51" i="2"/>
  <c r="H22" i="2"/>
  <c r="G22" i="2"/>
  <c r="B52" i="2"/>
  <c r="H49" i="2"/>
  <c r="G49" i="2"/>
  <c r="H69" i="2"/>
  <c r="G69" i="2"/>
  <c r="I21" i="4" l="1"/>
  <c r="J21" i="4" s="1"/>
  <c r="I26" i="4"/>
  <c r="J26" i="4" s="1"/>
  <c r="I38" i="4"/>
  <c r="J38" i="4" s="1"/>
  <c r="J50" i="3"/>
  <c r="K50" i="3" s="1"/>
  <c r="J32" i="3"/>
  <c r="K32" i="3" s="1"/>
  <c r="J26" i="3"/>
  <c r="K26" i="3" s="1"/>
  <c r="J27" i="3"/>
  <c r="K27" i="3" s="1"/>
  <c r="I52" i="3"/>
  <c r="H52" i="3"/>
  <c r="J47" i="3"/>
  <c r="K47" i="3" s="1"/>
  <c r="J60" i="3"/>
  <c r="K60" i="3" s="1"/>
  <c r="H46" i="2"/>
  <c r="G46" i="2"/>
  <c r="I45" i="2"/>
  <c r="J45" i="2" s="1"/>
  <c r="I22" i="2"/>
  <c r="J22" i="2" s="1"/>
  <c r="I49" i="2"/>
  <c r="J49" i="2" s="1"/>
  <c r="I68" i="2"/>
  <c r="J68" i="2" s="1"/>
  <c r="I51" i="2"/>
  <c r="J51" i="2" s="1"/>
  <c r="I26" i="2"/>
  <c r="J26" i="2" s="1"/>
  <c r="I69" i="2"/>
  <c r="J69" i="2" s="1"/>
  <c r="I27" i="2"/>
  <c r="J27" i="2" s="1"/>
  <c r="H18" i="4"/>
  <c r="G18" i="4"/>
  <c r="I18" i="4" s="1"/>
  <c r="J18" i="4" s="1"/>
  <c r="I34" i="2"/>
  <c r="J34" i="2" s="1"/>
  <c r="I33" i="4"/>
  <c r="J33" i="4" s="1"/>
  <c r="I22" i="4"/>
  <c r="J22" i="4" s="1"/>
  <c r="H23" i="4"/>
  <c r="G23" i="4"/>
  <c r="H28" i="4"/>
  <c r="G28" i="4"/>
  <c r="H22" i="3"/>
  <c r="I22" i="3"/>
  <c r="H62" i="3"/>
  <c r="I62" i="3"/>
  <c r="I58" i="2"/>
  <c r="J58" i="2" s="1"/>
  <c r="G28" i="2"/>
  <c r="H28" i="2"/>
  <c r="H52" i="2"/>
  <c r="G52" i="2"/>
  <c r="I50" i="2"/>
  <c r="J50" i="2" s="1"/>
  <c r="H70" i="2"/>
  <c r="G70" i="2"/>
  <c r="I23" i="4" l="1"/>
  <c r="J23" i="4" s="1"/>
  <c r="J62" i="3"/>
  <c r="K62" i="3" s="1"/>
  <c r="J52" i="3"/>
  <c r="K52" i="3" s="1"/>
  <c r="J22" i="3"/>
  <c r="K22" i="3" s="1"/>
  <c r="I46" i="2"/>
  <c r="J46" i="2" s="1"/>
  <c r="I52" i="2"/>
  <c r="J52" i="2" s="1"/>
  <c r="I70" i="2"/>
  <c r="J70" i="2" s="1"/>
  <c r="I28" i="4"/>
  <c r="J28" i="4" s="1"/>
  <c r="I28" i="2"/>
  <c r="J28" i="2" s="1"/>
</calcChain>
</file>

<file path=xl/sharedStrings.xml><?xml version="1.0" encoding="utf-8"?>
<sst xmlns="http://schemas.openxmlformats.org/spreadsheetml/2006/main" count="101" uniqueCount="40">
  <si>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</si>
  <si>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</si>
  <si>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</si>
  <si>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</si>
  <si>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</si>
  <si>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</si>
  <si>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</si>
  <si>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</si>
  <si>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Retirement</t>
  </si>
  <si>
    <t>Health</t>
  </si>
  <si>
    <t>Total Fringe</t>
  </si>
  <si>
    <t>TOTAL</t>
  </si>
  <si>
    <t>Disability</t>
  </si>
  <si>
    <t>Special Risk</t>
  </si>
  <si>
    <t>Spouse Health</t>
  </si>
  <si>
    <t>Vacant Health</t>
  </si>
  <si>
    <t>No Health</t>
  </si>
  <si>
    <t>Single Health</t>
  </si>
  <si>
    <t>Family Health</t>
  </si>
  <si>
    <t>TBA_SR @ 1.0 FTE</t>
  </si>
  <si>
    <t>TBA_FRS @ 1.0 FTE</t>
  </si>
  <si>
    <t>ORP_Spouse Health</t>
  </si>
  <si>
    <t>ORP_Family Health</t>
  </si>
  <si>
    <t>ORP_Single Health</t>
  </si>
  <si>
    <t>ORP_No Health</t>
  </si>
  <si>
    <t>FRS_Family Health</t>
  </si>
  <si>
    <t>FRS_Spouse Health</t>
  </si>
  <si>
    <t>TBA_ORP @ 1.0 FTE</t>
  </si>
  <si>
    <t>FRS_Vacant Health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</si>
  <si>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</si>
  <si>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</si>
  <si>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</si>
  <si>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</si>
  <si>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</si>
  <si>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</si>
  <si>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</si>
  <si>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FRS_No Health</t>
  </si>
  <si>
    <t>FRS_Single Health</t>
  </si>
  <si>
    <t>OASDI Salary Max</t>
  </si>
  <si>
    <t>Factor for OASDI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</si>
</sst>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/>
    <xf numFmtId="165" fontId="0" fillId="0" borderId="0" xfId="1" applyNumberFormat="1" applyFo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64" fontId="0" fillId="0" borderId="0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2" fontId="2" fillId="0" borderId="2" xfId="0" applyNumberFormat="1" applyFont="1" applyBorder="1" applyAlignment="1">
      <alignment horizontal="right"/>
    </xf>
    <xf numFmtId="165" fontId="2" fillId="0" borderId="2" xfId="1" applyNumberFormat="1" applyFont="1" applyBorder="1"/>
    <xf numFmtId="2" fontId="0" fillId="0" borderId="0" xfId="0" applyNumberFormat="1" applyFont="1"/>
    <xf numFmtId="2" fontId="0" fillId="0" borderId="0" xfId="0" applyNumberFormat="1" applyFont="1" applyBorder="1"/>
    <xf numFmtId="2" fontId="2" fillId="0" borderId="2" xfId="0" applyNumberFormat="1" applyFont="1" applyBorder="1"/>
    <xf numFmtId="165" fontId="2" fillId="0" borderId="0" xfId="1" applyNumberFormat="1" applyFont="1"/>
    <xf numFmtId="0" fontId="2" fillId="0" borderId="0" xfId="0" applyFont="1"/>
    <xf numFmtId="164" fontId="0" fillId="0" borderId="0" xfId="0" applyNumberFormat="1" applyFont="1"/>
    <xf numFmtId="165" fontId="4" fillId="0" borderId="0" xfId="1" applyNumberFormat="1" applyFon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166" fontId="2" fillId="0" borderId="2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 applyBorder="1" applyAlignment="1">
      <alignment horizontal="right"/>
    </xf>
    <xf numFmtId="165" fontId="1" fillId="0" borderId="0" xfId="1" applyNumberFormat="1" applyFont="1"/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/>
    <xf numFmtId="0" fontId="0" fillId="3" borderId="0" xfId="0" applyFont="1" applyFill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wrapText="1"/>
    </xf>
    <xf numFmtId="166" fontId="2" fillId="0" borderId="2" xfId="0" applyNumberFormat="1" applyFont="1" applyBorder="1" applyAlignment="1"/>
    <xf numFmtId="166" fontId="0" fillId="0" borderId="0" xfId="0" applyNumberFormat="1" applyBorder="1"/>
    <xf numFmtId="166" fontId="0" fillId="0" borderId="3" xfId="0" applyNumberFormat="1" applyBorder="1"/>
    <xf numFmtId="166" fontId="2" fillId="0" borderId="0" xfId="0" applyNumberFormat="1" applyFont="1" applyBorder="1"/>
    <xf numFmtId="166" fontId="2" fillId="0" borderId="2" xfId="0" applyNumberFormat="1" applyFont="1" applyBorder="1"/>
    <xf numFmtId="166" fontId="0" fillId="0" borderId="0" xfId="0" applyNumberFormat="1"/>
    <xf numFmtId="0" fontId="0" fillId="3" borderId="0" xfId="0" applyFont="1" applyFill="1" applyAlignment="1">
      <alignment horizontal="left"/>
    </xf>
    <xf numFmtId="0" fontId="0" fillId="4" borderId="0" xfId="0" applyFont="1" applyFill="1"/>
    <xf numFmtId="2" fontId="2" fillId="0" borderId="0" xfId="0" applyNumberFormat="1" applyFont="1" applyBorder="1"/>
    <xf numFmtId="165" fontId="2" fillId="0" borderId="0" xfId="1" applyNumberFormat="1" applyFont="1" applyBorder="1"/>
    <xf numFmtId="0" fontId="0" fillId="4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166" fontId="2" fillId="0" borderId="0" xfId="0" applyNumberFormat="1" applyFont="1" applyBorder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D2C8B6"/>
      <color rgb="FFDBD3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N87"/>
  <sheetViews>
    <sheetView tabSelected="1" zoomScaleNormal="100" workbookViewId="0">
      <pane ySplit="12" topLeftCell="A13" activePane="bottomLeft" state="frozen"/>
      <selection pane="bottomLeft" activeCell="E5" sqref="E5"/>
    </sheetView>
  </sheetViews>
  <sheetFormatPr defaultRowHeight="12.75" x14ac:dyDescent="0.2"/>
  <cols>
    <col min="1" max="1" width="18.7109375" style="1" bestFit="1" customWidth="1"/>
    <col min="2" max="2" width="8.140625" style="1" customWidth="1"/>
    <col min="3" max="3" width="10.5703125" style="1" bestFit="1" customWidth="1"/>
    <col min="4" max="4" width="12.42578125" style="1" customWidth="1"/>
    <col min="5" max="5" width="12.85546875" style="1" customWidth="1"/>
    <col min="6" max="6" width="11.28515625" style="1" bestFit="1" customWidth="1"/>
    <col min="7" max="7" width="10.85546875" style="1" customWidth="1"/>
    <col min="8" max="8" width="9.7109375" style="1" customWidth="1"/>
    <col min="9" max="9" width="11.5703125" style="1" bestFit="1" customWidth="1"/>
    <col min="10" max="10" width="11.7109375" style="1" customWidth="1"/>
    <col min="11" max="16384" width="9.140625" style="1"/>
  </cols>
  <sheetData>
    <row r="1" spans="1:14" ht="21.75" thickBo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4" s="4" customFormat="1" ht="15" x14ac:dyDescent="0.25">
      <c r="A2" s="2" t="s">
        <v>7</v>
      </c>
      <c r="B2" s="3">
        <v>6.2E-2</v>
      </c>
      <c r="D2" s="5">
        <v>142800</v>
      </c>
      <c r="E2" s="4" t="s">
        <v>38</v>
      </c>
    </row>
    <row r="3" spans="1:14" s="4" customFormat="1" ht="15" x14ac:dyDescent="0.25">
      <c r="A3" s="2" t="s">
        <v>1</v>
      </c>
      <c r="B3" s="2">
        <v>1.4500000000000001E-2</v>
      </c>
      <c r="C3" s="6"/>
      <c r="D3" s="5">
        <v>8853.6</v>
      </c>
      <c r="E3" s="4" t="s">
        <v>2</v>
      </c>
    </row>
    <row r="4" spans="1:14" s="4" customFormat="1" ht="15" x14ac:dyDescent="0.25">
      <c r="A4" s="2" t="s">
        <v>29</v>
      </c>
      <c r="B4" s="3">
        <v>0.1</v>
      </c>
      <c r="C4" s="7"/>
      <c r="D4" s="4">
        <v>1</v>
      </c>
      <c r="E4" s="4" t="s">
        <v>39</v>
      </c>
    </row>
    <row r="5" spans="1:14" s="4" customFormat="1" ht="15" x14ac:dyDescent="0.25">
      <c r="A5" s="2" t="s">
        <v>30</v>
      </c>
      <c r="B5" s="3">
        <v>8.5900000000000004E-2</v>
      </c>
      <c r="C5" s="8"/>
    </row>
    <row r="6" spans="1:14" s="4" customFormat="1" ht="15" x14ac:dyDescent="0.25">
      <c r="A6" s="2" t="s">
        <v>31</v>
      </c>
      <c r="B6" s="2">
        <v>0</v>
      </c>
      <c r="C6" s="7"/>
    </row>
    <row r="7" spans="1:14" s="4" customFormat="1" ht="15" x14ac:dyDescent="0.25">
      <c r="A7" s="2" t="s">
        <v>32</v>
      </c>
      <c r="B7" s="9">
        <v>8913.2199999999993</v>
      </c>
      <c r="C7" s="10"/>
    </row>
    <row r="8" spans="1:14" s="4" customFormat="1" ht="15" x14ac:dyDescent="0.25">
      <c r="A8" s="2" t="s">
        <v>33</v>
      </c>
      <c r="B8" s="9">
        <v>19254.16</v>
      </c>
      <c r="C8" s="10"/>
    </row>
    <row r="9" spans="1:14" s="4" customFormat="1" ht="15" x14ac:dyDescent="0.25">
      <c r="A9" s="2" t="s">
        <v>34</v>
      </c>
      <c r="B9" s="9">
        <v>10527.08</v>
      </c>
      <c r="C9" s="10"/>
    </row>
    <row r="10" spans="1:14" s="4" customFormat="1" ht="15" x14ac:dyDescent="0.25">
      <c r="A10" s="2" t="s">
        <v>35</v>
      </c>
      <c r="B10" s="9">
        <v>14083.69</v>
      </c>
      <c r="C10" s="10"/>
    </row>
    <row r="11" spans="1:14" s="4" customFormat="1" ht="15" x14ac:dyDescent="0.25">
      <c r="A11" s="2" t="s">
        <v>3</v>
      </c>
      <c r="B11" s="2">
        <v>55</v>
      </c>
    </row>
    <row r="12" spans="1:14" s="37" customFormat="1" ht="15.75" thickBot="1" x14ac:dyDescent="0.3">
      <c r="A12" s="33" t="s">
        <v>4</v>
      </c>
      <c r="B12" s="34" t="s">
        <v>5</v>
      </c>
      <c r="C12" s="34" t="s">
        <v>6</v>
      </c>
      <c r="D12" s="35" t="s">
        <v>7</v>
      </c>
      <c r="E12" s="34" t="s">
        <v>1</v>
      </c>
      <c r="F12" s="34" t="s">
        <v>8</v>
      </c>
      <c r="G12" s="34" t="s">
        <v>9</v>
      </c>
      <c r="H12" s="34" t="s">
        <v>3</v>
      </c>
      <c r="I12" s="34" t="s">
        <v>10</v>
      </c>
      <c r="J12" s="34" t="s">
        <v>11</v>
      </c>
    </row>
    <row r="13" spans="1:14" s="4" customFormat="1" ht="15" x14ac:dyDescent="0.25"/>
    <row r="14" spans="1:14" s="4" customFormat="1" ht="15.75" thickBot="1" x14ac:dyDescent="0.3">
      <c r="A14" s="45" t="s">
        <v>20</v>
      </c>
      <c r="B14" s="11">
        <v>1</v>
      </c>
      <c r="C14" s="12">
        <v>30000</v>
      </c>
      <c r="D14" s="12">
        <f>ROUND(IF(C14&gt;=$D$2,($D$3*$D$4),(C14*$B$2)),0)</f>
        <v>1860</v>
      </c>
      <c r="E14" s="12">
        <f>ROUND(C14*$B$3,0)</f>
        <v>435</v>
      </c>
      <c r="F14" s="12">
        <f>ROUND(C14*$B$4,0)</f>
        <v>3000</v>
      </c>
      <c r="G14" s="12">
        <f>ROUND($B$10*B14,0)</f>
        <v>14084</v>
      </c>
      <c r="H14" s="12">
        <f>ROUND($B$11*B14,0)</f>
        <v>55</v>
      </c>
      <c r="I14" s="12">
        <f>SUM(D14:H14)</f>
        <v>19434</v>
      </c>
      <c r="J14" s="12">
        <f>C14+I14</f>
        <v>49434</v>
      </c>
      <c r="K14" s="5"/>
      <c r="L14" s="5"/>
      <c r="M14" s="5"/>
      <c r="N14" s="5"/>
    </row>
    <row r="15" spans="1:14" s="4" customFormat="1" ht="16.5" thickTop="1" thickBot="1" x14ac:dyDescent="0.3">
      <c r="A15" s="50"/>
      <c r="B15" s="11"/>
      <c r="C15" s="12"/>
      <c r="D15" s="12"/>
      <c r="E15" s="12"/>
      <c r="F15" s="12"/>
      <c r="G15" s="12"/>
      <c r="H15" s="12"/>
      <c r="I15" s="12"/>
      <c r="J15" s="12"/>
      <c r="K15" s="5"/>
      <c r="L15" s="5"/>
      <c r="M15" s="5"/>
      <c r="N15" s="5"/>
    </row>
    <row r="16" spans="1:14" s="4" customFormat="1" ht="16.5" thickTop="1" thickBot="1" x14ac:dyDescent="0.3">
      <c r="A16" s="49" t="s">
        <v>27</v>
      </c>
      <c r="B16" s="11">
        <v>1</v>
      </c>
      <c r="C16" s="12">
        <v>30000</v>
      </c>
      <c r="D16" s="12">
        <f>ROUND(IF(C16&gt;=$D$2,($D$3*$D$4),(C16*$B$2)),0)</f>
        <v>1860</v>
      </c>
      <c r="E16" s="12">
        <f t="shared" ref="E16" si="0">ROUND(C16*$B$3,0)</f>
        <v>435</v>
      </c>
      <c r="F16" s="12">
        <f>ROUND(C16*$B$5,0)</f>
        <v>2577</v>
      </c>
      <c r="G16" s="12">
        <f>ROUND($B$10*B16,0)</f>
        <v>14084</v>
      </c>
      <c r="H16" s="12">
        <f t="shared" ref="H16" si="1">ROUND($B$11*B16,0)</f>
        <v>55</v>
      </c>
      <c r="I16" s="12">
        <f>SUM(D16:H16)</f>
        <v>19011</v>
      </c>
      <c r="J16" s="12">
        <f>C16+I16</f>
        <v>49011</v>
      </c>
      <c r="K16" s="5"/>
      <c r="L16" s="5"/>
      <c r="M16" s="5"/>
      <c r="N16" s="5"/>
    </row>
    <row r="17" spans="1:14" s="4" customFormat="1" ht="15.75" thickTop="1" x14ac:dyDescent="0.25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4" customFormat="1" ht="15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4" customFormat="1" ht="15" x14ac:dyDescent="0.25">
      <c r="A19" s="30" t="s">
        <v>28</v>
      </c>
      <c r="B19" s="13">
        <f>+C19/C22</f>
        <v>0.90149999999999997</v>
      </c>
      <c r="C19" s="5">
        <v>27045</v>
      </c>
      <c r="D19" s="5">
        <f>ROUND(IF(C19&gt;=$D$2,($D$3*$D$4),(C19*$B$2)),0)</f>
        <v>1677</v>
      </c>
      <c r="E19" s="5">
        <f>ROUND(C19*$B$3,0)</f>
        <v>392</v>
      </c>
      <c r="F19" s="5">
        <f>ROUND(C19*$B$4,0)</f>
        <v>2705</v>
      </c>
      <c r="G19" s="5">
        <f>ROUND($B$10*B19,0)</f>
        <v>12696</v>
      </c>
      <c r="H19" s="5">
        <f>ROUND($B$11*B19,0)</f>
        <v>50</v>
      </c>
      <c r="I19" s="5">
        <f>SUM(D19:H19)</f>
        <v>17520</v>
      </c>
      <c r="J19" s="5">
        <f>C19+I19</f>
        <v>44565</v>
      </c>
      <c r="K19" s="5"/>
      <c r="L19" s="5"/>
      <c r="M19" s="5"/>
      <c r="N19" s="5"/>
    </row>
    <row r="20" spans="1:14" s="4" customFormat="1" ht="15" x14ac:dyDescent="0.25">
      <c r="A20" s="2"/>
      <c r="B20" s="13">
        <f>+C20/C22</f>
        <v>2.3866666666666668E-2</v>
      </c>
      <c r="C20" s="5">
        <v>716</v>
      </c>
      <c r="D20" s="5">
        <f>ROUND(IF(C20&gt;=$D$2,($D$3*$D$4),(C20*$B$2)),0)</f>
        <v>44</v>
      </c>
      <c r="E20" s="5">
        <f t="shared" ref="E20:E21" si="2">ROUND(C20*$B$3,0)</f>
        <v>10</v>
      </c>
      <c r="F20" s="5">
        <f t="shared" ref="F20:F21" si="3">ROUND(C20*$B$4,0)</f>
        <v>72</v>
      </c>
      <c r="G20" s="5">
        <f t="shared" ref="G20:G21" si="4">ROUND($B$10*B20,0)</f>
        <v>336</v>
      </c>
      <c r="H20" s="5">
        <f t="shared" ref="H20:H21" si="5">ROUND($B$11*B20,0)</f>
        <v>1</v>
      </c>
      <c r="I20" s="5">
        <f>SUM(D20:H20)</f>
        <v>463</v>
      </c>
      <c r="J20" s="5">
        <f>C20+I20</f>
        <v>1179</v>
      </c>
      <c r="K20" s="5"/>
      <c r="L20" s="5"/>
      <c r="M20" s="5"/>
      <c r="N20" s="5"/>
    </row>
    <row r="21" spans="1:14" s="4" customFormat="1" ht="15" x14ac:dyDescent="0.25">
      <c r="A21" s="2"/>
      <c r="B21" s="14">
        <f>+C21/C22</f>
        <v>7.4633333333333329E-2</v>
      </c>
      <c r="C21" s="5">
        <v>2239</v>
      </c>
      <c r="D21" s="5">
        <f>ROUND(IF(C21&gt;=$D$2,($D$3*$D$4),(C21*$B$2)),0)</f>
        <v>139</v>
      </c>
      <c r="E21" s="5">
        <f t="shared" si="2"/>
        <v>32</v>
      </c>
      <c r="F21" s="5">
        <f t="shared" si="3"/>
        <v>224</v>
      </c>
      <c r="G21" s="5">
        <f t="shared" si="4"/>
        <v>1051</v>
      </c>
      <c r="H21" s="5">
        <f t="shared" si="5"/>
        <v>4</v>
      </c>
      <c r="I21" s="5">
        <f>SUM(D21:H21)</f>
        <v>1450</v>
      </c>
      <c r="J21" s="5">
        <f>C21+I21</f>
        <v>3689</v>
      </c>
      <c r="K21" s="5"/>
      <c r="L21" s="5"/>
      <c r="M21" s="5"/>
      <c r="N21" s="5"/>
    </row>
    <row r="22" spans="1:14" s="17" customFormat="1" ht="15.75" thickBot="1" x14ac:dyDescent="0.3">
      <c r="A22" s="2"/>
      <c r="B22" s="15">
        <f>SUM(B19:B21)</f>
        <v>1</v>
      </c>
      <c r="C22" s="12">
        <f>SUM(C19:C21)</f>
        <v>30000</v>
      </c>
      <c r="D22" s="12">
        <f>ROUND(IF(C22&gt;=$D$2,($D$3*$D$4),(C22*$B$2)),0)</f>
        <v>1860</v>
      </c>
      <c r="E22" s="12">
        <f>ROUND(C22*$B$3,0)</f>
        <v>435</v>
      </c>
      <c r="F22" s="12">
        <f>ROUND(C22*$B$4,0)</f>
        <v>3000</v>
      </c>
      <c r="G22" s="12">
        <f>ROUND($B$10*B22,0)</f>
        <v>14084</v>
      </c>
      <c r="H22" s="12">
        <f>ROUND($B$11*B22,0)</f>
        <v>55</v>
      </c>
      <c r="I22" s="12">
        <f>SUM(D22:H22)</f>
        <v>19434</v>
      </c>
      <c r="J22" s="12">
        <f>C22+I22</f>
        <v>49434</v>
      </c>
      <c r="K22" s="16"/>
      <c r="L22" s="16"/>
      <c r="M22" s="16"/>
      <c r="N22" s="16"/>
    </row>
    <row r="23" spans="1:14" s="4" customFormat="1" ht="15.75" thickTop="1" x14ac:dyDescent="0.25">
      <c r="A23" s="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4" customFormat="1" ht="15" x14ac:dyDescent="0.25">
      <c r="A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4" customFormat="1" ht="15" x14ac:dyDescent="0.25">
      <c r="A25" s="30" t="s">
        <v>36</v>
      </c>
      <c r="B25" s="14">
        <f>+C25/C28</f>
        <v>0.90149999999999997</v>
      </c>
      <c r="C25" s="5">
        <v>27045</v>
      </c>
      <c r="D25" s="5">
        <f>ROUND(IF(C25&gt;=$D$2,($D$3*$D$4),(C25*$B$2)),0)</f>
        <v>1677</v>
      </c>
      <c r="E25" s="5">
        <f>ROUND(C25*$B$3,0)</f>
        <v>392</v>
      </c>
      <c r="F25" s="5">
        <f>ROUND(C25*$B$4,0)</f>
        <v>2705</v>
      </c>
      <c r="G25" s="5">
        <f>ROUND($B$6*B25,0)</f>
        <v>0</v>
      </c>
      <c r="H25" s="5">
        <f>ROUND($B$11*B25,0)</f>
        <v>50</v>
      </c>
      <c r="I25" s="5">
        <f>SUM(D25:H25)</f>
        <v>4824</v>
      </c>
      <c r="J25" s="5">
        <f>C25+I25</f>
        <v>31869</v>
      </c>
      <c r="K25" s="5"/>
      <c r="L25" s="5"/>
      <c r="M25" s="5"/>
      <c r="N25" s="5"/>
    </row>
    <row r="26" spans="1:14" s="4" customFormat="1" ht="15" x14ac:dyDescent="0.25">
      <c r="A26" s="2"/>
      <c r="B26" s="14">
        <f>+C26/C28</f>
        <v>2.3866666666666668E-2</v>
      </c>
      <c r="C26" s="5">
        <v>716</v>
      </c>
      <c r="D26" s="5">
        <f>ROUND(IF(C26&gt;=$D$2,($D$3*$D$4),(C26*$B$2)),0)</f>
        <v>44</v>
      </c>
      <c r="E26" s="5">
        <f t="shared" ref="E26:E28" si="6">ROUND(C26*$B$3,0)</f>
        <v>10</v>
      </c>
      <c r="F26" s="5">
        <f t="shared" ref="F26:F28" si="7">ROUND(C26*$B$4,0)</f>
        <v>72</v>
      </c>
      <c r="G26" s="5">
        <f t="shared" ref="G26:G28" si="8">ROUND($B$6*B26,0)</f>
        <v>0</v>
      </c>
      <c r="H26" s="5">
        <f t="shared" ref="H26:H28" si="9">ROUND($B$11*B26,0)</f>
        <v>1</v>
      </c>
      <c r="I26" s="5">
        <f>SUM(D26:H26)</f>
        <v>127</v>
      </c>
      <c r="J26" s="5">
        <f>C26+I26</f>
        <v>843</v>
      </c>
      <c r="K26" s="5"/>
      <c r="L26" s="5"/>
      <c r="M26" s="5"/>
      <c r="N26" s="5"/>
    </row>
    <row r="27" spans="1:14" s="4" customFormat="1" ht="15" x14ac:dyDescent="0.25">
      <c r="A27" s="2"/>
      <c r="B27" s="14">
        <f>+C27/C28</f>
        <v>7.4633333333333329E-2</v>
      </c>
      <c r="C27" s="5">
        <v>2239</v>
      </c>
      <c r="D27" s="5">
        <f>ROUND(IF(C27&gt;=$D$2,($D$3*$D$4),(C27*$B$2)),0)</f>
        <v>139</v>
      </c>
      <c r="E27" s="5">
        <f t="shared" si="6"/>
        <v>32</v>
      </c>
      <c r="F27" s="5">
        <f t="shared" si="7"/>
        <v>224</v>
      </c>
      <c r="G27" s="5">
        <f t="shared" si="8"/>
        <v>0</v>
      </c>
      <c r="H27" s="5">
        <f t="shared" si="9"/>
        <v>4</v>
      </c>
      <c r="I27" s="5">
        <f>SUM(D27:H27)</f>
        <v>399</v>
      </c>
      <c r="J27" s="5">
        <f>C27+I27</f>
        <v>2638</v>
      </c>
      <c r="K27" s="5"/>
      <c r="L27" s="5"/>
      <c r="M27" s="5"/>
      <c r="N27" s="5"/>
    </row>
    <row r="28" spans="1:14" s="17" customFormat="1" ht="15.75" thickBot="1" x14ac:dyDescent="0.3">
      <c r="A28" s="29"/>
      <c r="B28" s="15">
        <f t="shared" ref="B28:C28" si="10">SUM(B25:B27)</f>
        <v>1</v>
      </c>
      <c r="C28" s="12">
        <f t="shared" si="10"/>
        <v>30000</v>
      </c>
      <c r="D28" s="12">
        <f>ROUND(IF(C28&gt;=$D$2,($D$3*$D$4),(C28*$B$2)),0)</f>
        <v>1860</v>
      </c>
      <c r="E28" s="12">
        <f t="shared" si="6"/>
        <v>435</v>
      </c>
      <c r="F28" s="12">
        <f t="shared" si="7"/>
        <v>3000</v>
      </c>
      <c r="G28" s="12">
        <f t="shared" si="8"/>
        <v>0</v>
      </c>
      <c r="H28" s="12">
        <f t="shared" si="9"/>
        <v>55</v>
      </c>
      <c r="I28" s="12">
        <f>SUM(D28:H28)</f>
        <v>5350</v>
      </c>
      <c r="J28" s="12">
        <f>C28+I28</f>
        <v>35350</v>
      </c>
      <c r="K28" s="16"/>
      <c r="L28" s="16"/>
      <c r="M28" s="16"/>
      <c r="N28" s="16"/>
    </row>
    <row r="29" spans="1:14" s="4" customFormat="1" ht="15.75" thickTop="1" x14ac:dyDescent="0.2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4" customFormat="1" ht="15" x14ac:dyDescent="0.2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4" customFormat="1" ht="15" x14ac:dyDescent="0.25">
      <c r="A31" s="30" t="s">
        <v>37</v>
      </c>
      <c r="B31" s="14">
        <f>+C31/C34</f>
        <v>0.90149999999999997</v>
      </c>
      <c r="C31" s="5">
        <v>27045</v>
      </c>
      <c r="D31" s="5">
        <f>ROUND(IF(C31&gt;=$D$2,($D$3*$D$4),(C31*$B$2)),0)</f>
        <v>1677</v>
      </c>
      <c r="E31" s="5">
        <f>ROUND(C31*$B$3,0)</f>
        <v>392</v>
      </c>
      <c r="F31" s="5">
        <f>ROUND(C31*$B$4,0)</f>
        <v>2705</v>
      </c>
      <c r="G31" s="5">
        <f>ROUND($B$7*B31,0)</f>
        <v>8035</v>
      </c>
      <c r="H31" s="5">
        <f>ROUND($B$11*B31,0)</f>
        <v>50</v>
      </c>
      <c r="I31" s="5">
        <f>SUM(D31:H31)</f>
        <v>12859</v>
      </c>
      <c r="J31" s="5">
        <f>C31+I31</f>
        <v>39904</v>
      </c>
      <c r="K31" s="5"/>
      <c r="L31" s="5"/>
      <c r="M31" s="5"/>
      <c r="N31" s="5"/>
    </row>
    <row r="32" spans="1:14" s="4" customFormat="1" ht="15" x14ac:dyDescent="0.25">
      <c r="A32" s="2"/>
      <c r="B32" s="14">
        <f>+C32/C34</f>
        <v>2.3866666666666668E-2</v>
      </c>
      <c r="C32" s="5">
        <v>716</v>
      </c>
      <c r="D32" s="5">
        <f t="shared" ref="D32:D34" si="11">ROUND(IF(C32&gt;=$D$2,($D$3*$D$4),(C32*$B$2)),0)</f>
        <v>44</v>
      </c>
      <c r="E32" s="5">
        <f t="shared" ref="E32:E34" si="12">ROUND(C32*$B$3,0)</f>
        <v>10</v>
      </c>
      <c r="F32" s="5">
        <f t="shared" ref="F32:F34" si="13">ROUND(C32*$B$4,0)</f>
        <v>72</v>
      </c>
      <c r="G32" s="5">
        <f t="shared" ref="G32:G34" si="14">ROUND($B$7*B32,0)</f>
        <v>213</v>
      </c>
      <c r="H32" s="5">
        <f t="shared" ref="H32:H34" si="15">ROUND($B$11*B32,0)</f>
        <v>1</v>
      </c>
      <c r="I32" s="5">
        <f t="shared" ref="I32:I34" si="16">SUM(D32:H32)</f>
        <v>340</v>
      </c>
      <c r="J32" s="5">
        <f t="shared" ref="J32:J34" si="17">C32+I32</f>
        <v>1056</v>
      </c>
      <c r="K32" s="5"/>
      <c r="L32" s="5"/>
      <c r="M32" s="5"/>
      <c r="N32" s="5"/>
    </row>
    <row r="33" spans="1:14" s="4" customFormat="1" ht="15" x14ac:dyDescent="0.25">
      <c r="A33" s="2"/>
      <c r="B33" s="14">
        <f>+C33/C34</f>
        <v>7.4633333333333329E-2</v>
      </c>
      <c r="C33" s="5">
        <v>2239</v>
      </c>
      <c r="D33" s="5">
        <f t="shared" si="11"/>
        <v>139</v>
      </c>
      <c r="E33" s="5">
        <f t="shared" si="12"/>
        <v>32</v>
      </c>
      <c r="F33" s="5">
        <f t="shared" si="13"/>
        <v>224</v>
      </c>
      <c r="G33" s="5">
        <f t="shared" si="14"/>
        <v>665</v>
      </c>
      <c r="H33" s="5">
        <f t="shared" si="15"/>
        <v>4</v>
      </c>
      <c r="I33" s="5">
        <f t="shared" si="16"/>
        <v>1064</v>
      </c>
      <c r="J33" s="5">
        <f t="shared" si="17"/>
        <v>3303</v>
      </c>
      <c r="K33" s="5"/>
      <c r="L33" s="5"/>
      <c r="M33" s="5"/>
      <c r="N33" s="5"/>
    </row>
    <row r="34" spans="1:14" s="17" customFormat="1" ht="15.75" thickBot="1" x14ac:dyDescent="0.3">
      <c r="A34" s="29"/>
      <c r="B34" s="15">
        <f>SUM(B31:B33)</f>
        <v>1</v>
      </c>
      <c r="C34" s="12">
        <f>SUM(C31:C33)</f>
        <v>30000</v>
      </c>
      <c r="D34" s="12">
        <f t="shared" si="11"/>
        <v>1860</v>
      </c>
      <c r="E34" s="12">
        <f t="shared" si="12"/>
        <v>435</v>
      </c>
      <c r="F34" s="12">
        <f t="shared" si="13"/>
        <v>3000</v>
      </c>
      <c r="G34" s="12">
        <f t="shared" si="14"/>
        <v>8913</v>
      </c>
      <c r="H34" s="12">
        <f t="shared" si="15"/>
        <v>55</v>
      </c>
      <c r="I34" s="12">
        <f t="shared" si="16"/>
        <v>14263</v>
      </c>
      <c r="J34" s="12">
        <f t="shared" si="17"/>
        <v>44263</v>
      </c>
      <c r="K34" s="16"/>
      <c r="L34" s="16"/>
      <c r="M34" s="16"/>
      <c r="N34" s="16"/>
    </row>
    <row r="35" spans="1:14" s="17" customFormat="1" ht="15.75" thickTop="1" x14ac:dyDescent="0.25">
      <c r="A35" s="29"/>
      <c r="B35" s="47"/>
      <c r="C35" s="48"/>
      <c r="D35" s="48"/>
      <c r="E35" s="48"/>
      <c r="F35" s="48"/>
      <c r="G35" s="48"/>
      <c r="H35" s="48"/>
      <c r="I35" s="48"/>
      <c r="J35" s="48"/>
      <c r="K35" s="16"/>
      <c r="L35" s="16"/>
      <c r="M35" s="16"/>
      <c r="N35" s="16"/>
    </row>
    <row r="36" spans="1:14" s="17" customFormat="1" ht="15" x14ac:dyDescent="0.25">
      <c r="A36" s="29"/>
      <c r="B36" s="47"/>
      <c r="C36" s="48"/>
      <c r="D36" s="48"/>
      <c r="E36" s="48"/>
      <c r="F36" s="48"/>
      <c r="G36" s="48"/>
      <c r="H36" s="48"/>
      <c r="I36" s="48"/>
      <c r="J36" s="48"/>
      <c r="K36" s="16"/>
      <c r="L36" s="16"/>
      <c r="M36" s="16"/>
      <c r="N36" s="16"/>
    </row>
    <row r="37" spans="1:14" s="4" customFormat="1" ht="15" x14ac:dyDescent="0.25">
      <c r="A37" s="30" t="s">
        <v>26</v>
      </c>
      <c r="B37" s="14">
        <f>+C37/C40</f>
        <v>0.90149999999999997</v>
      </c>
      <c r="C37" s="5">
        <v>27045</v>
      </c>
      <c r="D37" s="5">
        <f>ROUND(IF(C37&gt;=$D$2,($D$3*$D$4),(C37*$B$2)),0)</f>
        <v>1677</v>
      </c>
      <c r="E37" s="5">
        <f t="shared" ref="E37:E40" si="18">ROUND(C37*$B$3,0)</f>
        <v>392</v>
      </c>
      <c r="F37" s="5">
        <f t="shared" ref="F37:F40" si="19">ROUND(C37*$B$4,0)</f>
        <v>2705</v>
      </c>
      <c r="G37" s="5">
        <f>ROUND($B$9*B37,0)</f>
        <v>9490</v>
      </c>
      <c r="H37" s="5">
        <f t="shared" ref="H37:H40" si="20">ROUND($B$11*B37,0)</f>
        <v>50</v>
      </c>
      <c r="I37" s="5">
        <f>SUM(D37:H37)</f>
        <v>14314</v>
      </c>
      <c r="J37" s="5">
        <f>C37+I37</f>
        <v>41359</v>
      </c>
      <c r="K37" s="5"/>
      <c r="L37" s="5"/>
      <c r="M37" s="5"/>
      <c r="N37" s="5"/>
    </row>
    <row r="38" spans="1:14" s="4" customFormat="1" ht="15" x14ac:dyDescent="0.25">
      <c r="A38" s="2"/>
      <c r="B38" s="14">
        <f>+C38/C40</f>
        <v>2.3866666666666668E-2</v>
      </c>
      <c r="C38" s="5">
        <v>716</v>
      </c>
      <c r="D38" s="5">
        <f t="shared" ref="D38:D40" si="21">ROUND(IF(C38&gt;=$D$2,($D$3*$D$4),(C38*$B$2)),0)</f>
        <v>44</v>
      </c>
      <c r="E38" s="5">
        <f t="shared" si="18"/>
        <v>10</v>
      </c>
      <c r="F38" s="5">
        <f t="shared" si="19"/>
        <v>72</v>
      </c>
      <c r="G38" s="5">
        <f t="shared" ref="G38:G40" si="22">ROUND($B$9*B38,0)</f>
        <v>251</v>
      </c>
      <c r="H38" s="5">
        <f t="shared" si="20"/>
        <v>1</v>
      </c>
      <c r="I38" s="5">
        <f t="shared" ref="I38:I40" si="23">SUM(D38:H38)</f>
        <v>378</v>
      </c>
      <c r="J38" s="5">
        <f t="shared" ref="J38:J40" si="24">C38+I38</f>
        <v>1094</v>
      </c>
      <c r="K38" s="5"/>
      <c r="L38" s="5"/>
      <c r="M38" s="5"/>
      <c r="N38" s="5"/>
    </row>
    <row r="39" spans="1:14" s="4" customFormat="1" ht="15" x14ac:dyDescent="0.25">
      <c r="A39" s="2"/>
      <c r="B39" s="14">
        <f>+C39/C40</f>
        <v>7.4633333333333329E-2</v>
      </c>
      <c r="C39" s="5">
        <v>2239</v>
      </c>
      <c r="D39" s="5">
        <f t="shared" si="21"/>
        <v>139</v>
      </c>
      <c r="E39" s="5">
        <f t="shared" si="18"/>
        <v>32</v>
      </c>
      <c r="F39" s="5">
        <f t="shared" si="19"/>
        <v>224</v>
      </c>
      <c r="G39" s="5">
        <f t="shared" si="22"/>
        <v>786</v>
      </c>
      <c r="H39" s="5">
        <f t="shared" si="20"/>
        <v>4</v>
      </c>
      <c r="I39" s="5">
        <f t="shared" si="23"/>
        <v>1185</v>
      </c>
      <c r="J39" s="5">
        <f t="shared" si="24"/>
        <v>3424</v>
      </c>
      <c r="K39" s="5"/>
      <c r="L39" s="5"/>
      <c r="M39" s="5"/>
      <c r="N39" s="5"/>
    </row>
    <row r="40" spans="1:14" s="17" customFormat="1" ht="15.75" thickBot="1" x14ac:dyDescent="0.3">
      <c r="A40" s="29"/>
      <c r="B40" s="15">
        <f>SUM(B37:B39)</f>
        <v>1</v>
      </c>
      <c r="C40" s="12">
        <f>SUM(C37:C39)</f>
        <v>30000</v>
      </c>
      <c r="D40" s="12">
        <f t="shared" si="21"/>
        <v>1860</v>
      </c>
      <c r="E40" s="12">
        <f t="shared" si="18"/>
        <v>435</v>
      </c>
      <c r="F40" s="12">
        <f t="shared" si="19"/>
        <v>3000</v>
      </c>
      <c r="G40" s="12">
        <f t="shared" si="22"/>
        <v>10527</v>
      </c>
      <c r="H40" s="12">
        <f t="shared" si="20"/>
        <v>55</v>
      </c>
      <c r="I40" s="12">
        <f t="shared" si="23"/>
        <v>15877</v>
      </c>
      <c r="J40" s="12">
        <f t="shared" si="24"/>
        <v>45877</v>
      </c>
      <c r="K40" s="16"/>
      <c r="L40" s="16"/>
      <c r="M40" s="16"/>
      <c r="N40" s="16"/>
    </row>
    <row r="41" spans="1:14" s="17" customFormat="1" ht="15.75" thickTop="1" x14ac:dyDescent="0.25">
      <c r="A41" s="29"/>
      <c r="B41" s="47"/>
      <c r="C41" s="48"/>
      <c r="D41" s="48"/>
      <c r="E41" s="48"/>
      <c r="F41" s="48"/>
      <c r="G41" s="48"/>
      <c r="H41" s="48"/>
      <c r="I41" s="48"/>
      <c r="J41" s="48"/>
      <c r="K41" s="16"/>
      <c r="L41" s="16"/>
      <c r="M41" s="16"/>
      <c r="N41" s="16"/>
    </row>
    <row r="42" spans="1:14" s="4" customFormat="1" ht="15" x14ac:dyDescent="0.2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4" customFormat="1" ht="15" x14ac:dyDescent="0.25">
      <c r="A43" s="30" t="s">
        <v>25</v>
      </c>
      <c r="B43" s="14">
        <f>+C43/C46</f>
        <v>0.90149999999999997</v>
      </c>
      <c r="C43" s="5">
        <v>27045</v>
      </c>
      <c r="D43" s="5">
        <f>ROUND(IF(C43&gt;=$D$2,($D$3*$D$4),(C43*$B$2)),0)</f>
        <v>1677</v>
      </c>
      <c r="E43" s="5">
        <f t="shared" ref="E43:E70" si="25">ROUND(C43*$B$3,0)</f>
        <v>392</v>
      </c>
      <c r="F43" s="5">
        <f t="shared" ref="F43:F46" si="26">ROUND(C43*$B$4,0)</f>
        <v>2705</v>
      </c>
      <c r="G43" s="5">
        <f>ROUND($B$8*B43,0)</f>
        <v>17358</v>
      </c>
      <c r="H43" s="5">
        <f t="shared" ref="H43:H70" si="27">ROUND($B$11*B43,0)</f>
        <v>50</v>
      </c>
      <c r="I43" s="5">
        <f>SUM(D43:H43)</f>
        <v>22182</v>
      </c>
      <c r="J43" s="5">
        <f>C43+I43</f>
        <v>49227</v>
      </c>
      <c r="K43" s="5"/>
      <c r="L43" s="5"/>
      <c r="M43" s="5"/>
      <c r="N43" s="5"/>
    </row>
    <row r="44" spans="1:14" s="4" customFormat="1" ht="15" x14ac:dyDescent="0.25">
      <c r="A44" s="2"/>
      <c r="B44" s="14">
        <f>+C44/C46</f>
        <v>2.3866666666666668E-2</v>
      </c>
      <c r="C44" s="5">
        <v>716</v>
      </c>
      <c r="D44" s="5">
        <f t="shared" ref="D44:D46" si="28">ROUND(IF(C44&gt;=$D$2,($D$3*$D$4),(C44*$B$2)),0)</f>
        <v>44</v>
      </c>
      <c r="E44" s="5">
        <f t="shared" si="25"/>
        <v>10</v>
      </c>
      <c r="F44" s="5">
        <f t="shared" si="26"/>
        <v>72</v>
      </c>
      <c r="G44" s="5">
        <f t="shared" ref="G44:G46" si="29">ROUND($B$8*B44,0)</f>
        <v>460</v>
      </c>
      <c r="H44" s="5">
        <f t="shared" si="27"/>
        <v>1</v>
      </c>
      <c r="I44" s="5">
        <f t="shared" ref="I44:I46" si="30">SUM(D44:H44)</f>
        <v>587</v>
      </c>
      <c r="J44" s="5">
        <f t="shared" ref="J44:J46" si="31">C44+I44</f>
        <v>1303</v>
      </c>
      <c r="K44" s="5"/>
      <c r="L44" s="5"/>
      <c r="M44" s="5"/>
      <c r="N44" s="5"/>
    </row>
    <row r="45" spans="1:14" s="4" customFormat="1" ht="15" x14ac:dyDescent="0.25">
      <c r="A45" s="2"/>
      <c r="B45" s="14">
        <f>+C45/C46</f>
        <v>7.4633333333333329E-2</v>
      </c>
      <c r="C45" s="5">
        <v>2239</v>
      </c>
      <c r="D45" s="5">
        <f t="shared" si="28"/>
        <v>139</v>
      </c>
      <c r="E45" s="5">
        <f t="shared" si="25"/>
        <v>32</v>
      </c>
      <c r="F45" s="5">
        <f t="shared" si="26"/>
        <v>224</v>
      </c>
      <c r="G45" s="5">
        <f t="shared" si="29"/>
        <v>1437</v>
      </c>
      <c r="H45" s="5">
        <f t="shared" si="27"/>
        <v>4</v>
      </c>
      <c r="I45" s="5">
        <f t="shared" si="30"/>
        <v>1836</v>
      </c>
      <c r="J45" s="5">
        <f t="shared" si="31"/>
        <v>4075</v>
      </c>
      <c r="K45" s="5"/>
      <c r="L45" s="5"/>
      <c r="M45" s="5"/>
      <c r="N45" s="5"/>
    </row>
    <row r="46" spans="1:14" s="17" customFormat="1" ht="15.75" thickBot="1" x14ac:dyDescent="0.3">
      <c r="A46" s="29"/>
      <c r="B46" s="15">
        <f>SUM(B43:B45)</f>
        <v>1</v>
      </c>
      <c r="C46" s="12">
        <f>SUM(C43:C45)</f>
        <v>30000</v>
      </c>
      <c r="D46" s="12">
        <f t="shared" si="28"/>
        <v>1860</v>
      </c>
      <c r="E46" s="12">
        <f t="shared" si="25"/>
        <v>435</v>
      </c>
      <c r="F46" s="12">
        <f t="shared" si="26"/>
        <v>3000</v>
      </c>
      <c r="G46" s="12">
        <f t="shared" si="29"/>
        <v>19254</v>
      </c>
      <c r="H46" s="12">
        <f t="shared" si="27"/>
        <v>55</v>
      </c>
      <c r="I46" s="12">
        <f t="shared" si="30"/>
        <v>24604</v>
      </c>
      <c r="J46" s="12">
        <f t="shared" si="31"/>
        <v>54604</v>
      </c>
      <c r="K46" s="16"/>
      <c r="L46" s="16"/>
      <c r="M46" s="16"/>
      <c r="N46" s="16"/>
    </row>
    <row r="47" spans="1:14" s="4" customFormat="1" ht="15.75" thickTop="1" x14ac:dyDescent="0.2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s="17" customFormat="1" ht="15" x14ac:dyDescent="0.25">
      <c r="A48" s="29"/>
      <c r="B48" s="47"/>
      <c r="C48" s="48"/>
      <c r="D48" s="48"/>
      <c r="E48" s="48"/>
      <c r="F48" s="48"/>
      <c r="G48" s="48"/>
      <c r="H48" s="48"/>
      <c r="I48" s="48"/>
      <c r="J48" s="48"/>
      <c r="K48" s="16"/>
      <c r="L48" s="16"/>
      <c r="M48" s="16"/>
      <c r="N48" s="16"/>
    </row>
    <row r="49" spans="1:14" s="4" customFormat="1" ht="15" x14ac:dyDescent="0.25">
      <c r="A49" s="46" t="s">
        <v>24</v>
      </c>
      <c r="B49" s="14">
        <f>+C49/C52</f>
        <v>0.90149999999999997</v>
      </c>
      <c r="C49" s="5">
        <v>27045</v>
      </c>
      <c r="D49" s="5">
        <f>ROUND(IF(C49&gt;=$D$2,($D$3*$D$4),(C49*$B$2)),0)</f>
        <v>1677</v>
      </c>
      <c r="E49" s="5">
        <f t="shared" si="25"/>
        <v>392</v>
      </c>
      <c r="F49" s="5">
        <f>ROUND(C49*$B$5,0)</f>
        <v>2323</v>
      </c>
      <c r="G49" s="5">
        <f>ROUND($B$6*B49,0)</f>
        <v>0</v>
      </c>
      <c r="H49" s="5">
        <f t="shared" si="27"/>
        <v>50</v>
      </c>
      <c r="I49" s="5">
        <f>SUM(D49:H49)</f>
        <v>4442</v>
      </c>
      <c r="J49" s="5">
        <f>C49+I49</f>
        <v>31487</v>
      </c>
      <c r="K49" s="5"/>
      <c r="L49" s="5"/>
      <c r="M49" s="5"/>
      <c r="N49" s="5"/>
    </row>
    <row r="50" spans="1:14" s="4" customFormat="1" ht="15" x14ac:dyDescent="0.25">
      <c r="A50" s="2"/>
      <c r="B50" s="14">
        <f>+C50/C52</f>
        <v>2.3866666666666668E-2</v>
      </c>
      <c r="C50" s="5">
        <v>716</v>
      </c>
      <c r="D50" s="5">
        <f t="shared" ref="D50:D52" si="32">ROUND(IF(C50&gt;=$D$2,($D$3*$D$4),(C50*$B$2)),0)</f>
        <v>44</v>
      </c>
      <c r="E50" s="5">
        <f t="shared" si="25"/>
        <v>10</v>
      </c>
      <c r="F50" s="5">
        <f t="shared" ref="F50:F52" si="33">ROUND(C50*$B$5,0)</f>
        <v>62</v>
      </c>
      <c r="G50" s="5">
        <f t="shared" ref="G50:G52" si="34">ROUND($B$6*B50,0)</f>
        <v>0</v>
      </c>
      <c r="H50" s="5">
        <f t="shared" si="27"/>
        <v>1</v>
      </c>
      <c r="I50" s="5">
        <f t="shared" ref="I50:I52" si="35">SUM(D50:H50)</f>
        <v>117</v>
      </c>
      <c r="J50" s="5">
        <f t="shared" ref="J50:J52" si="36">C50+I50</f>
        <v>833</v>
      </c>
      <c r="K50" s="5"/>
      <c r="L50" s="5"/>
      <c r="M50" s="5"/>
      <c r="N50" s="5"/>
    </row>
    <row r="51" spans="1:14" s="4" customFormat="1" ht="15" x14ac:dyDescent="0.25">
      <c r="A51" s="2"/>
      <c r="B51" s="14">
        <f>+C51/C52</f>
        <v>7.4633333333333329E-2</v>
      </c>
      <c r="C51" s="5">
        <v>2239</v>
      </c>
      <c r="D51" s="5">
        <f t="shared" si="32"/>
        <v>139</v>
      </c>
      <c r="E51" s="5">
        <f t="shared" si="25"/>
        <v>32</v>
      </c>
      <c r="F51" s="5">
        <f t="shared" si="33"/>
        <v>192</v>
      </c>
      <c r="G51" s="5">
        <f t="shared" si="34"/>
        <v>0</v>
      </c>
      <c r="H51" s="5">
        <f t="shared" si="27"/>
        <v>4</v>
      </c>
      <c r="I51" s="5">
        <f t="shared" si="35"/>
        <v>367</v>
      </c>
      <c r="J51" s="5">
        <f t="shared" si="36"/>
        <v>2606</v>
      </c>
      <c r="K51" s="5"/>
      <c r="L51" s="5"/>
      <c r="M51" s="5"/>
      <c r="N51" s="5"/>
    </row>
    <row r="52" spans="1:14" s="17" customFormat="1" ht="15.75" thickBot="1" x14ac:dyDescent="0.3">
      <c r="A52" s="29"/>
      <c r="B52" s="15">
        <f t="shared" ref="B52:C52" si="37">SUM(B49:B51)</f>
        <v>1</v>
      </c>
      <c r="C52" s="12">
        <f t="shared" si="37"/>
        <v>30000</v>
      </c>
      <c r="D52" s="12">
        <f t="shared" si="32"/>
        <v>1860</v>
      </c>
      <c r="E52" s="12">
        <f t="shared" si="25"/>
        <v>435</v>
      </c>
      <c r="F52" s="12">
        <f t="shared" si="33"/>
        <v>2577</v>
      </c>
      <c r="G52" s="12">
        <f t="shared" si="34"/>
        <v>0</v>
      </c>
      <c r="H52" s="12">
        <f t="shared" si="27"/>
        <v>55</v>
      </c>
      <c r="I52" s="12">
        <f t="shared" si="35"/>
        <v>4927</v>
      </c>
      <c r="J52" s="12">
        <f t="shared" si="36"/>
        <v>34927</v>
      </c>
      <c r="K52" s="16"/>
      <c r="L52" s="16"/>
      <c r="M52" s="16"/>
      <c r="N52" s="16"/>
    </row>
    <row r="53" spans="1:14" s="4" customFormat="1" ht="15.75" thickTop="1" x14ac:dyDescent="0.2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s="4" customFormat="1" ht="15" x14ac:dyDescent="0.2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s="4" customFormat="1" ht="15" x14ac:dyDescent="0.25">
      <c r="A55" s="46" t="s">
        <v>23</v>
      </c>
      <c r="B55" s="14">
        <f>+C55/C58</f>
        <v>0.90149999999999997</v>
      </c>
      <c r="C55" s="5">
        <v>27045</v>
      </c>
      <c r="D55" s="5">
        <f>ROUND(IF(C55&gt;=$D$2,($D$3*$D$4),(C55*$B$2)),0)</f>
        <v>1677</v>
      </c>
      <c r="E55" s="5">
        <f t="shared" si="25"/>
        <v>392</v>
      </c>
      <c r="F55" s="5">
        <f>ROUND(C55*$B$5,0)</f>
        <v>2323</v>
      </c>
      <c r="G55" s="5">
        <f t="shared" ref="G55:G58" si="38">ROUND($B$7*B55,0)</f>
        <v>8035</v>
      </c>
      <c r="H55" s="5">
        <f t="shared" si="27"/>
        <v>50</v>
      </c>
      <c r="I55" s="5">
        <f>SUM(D55:H55)</f>
        <v>12477</v>
      </c>
      <c r="J55" s="5">
        <f>C55+I55</f>
        <v>39522</v>
      </c>
      <c r="K55" s="5"/>
      <c r="L55" s="5"/>
      <c r="M55" s="5"/>
      <c r="N55" s="5"/>
    </row>
    <row r="56" spans="1:14" s="4" customFormat="1" ht="15" x14ac:dyDescent="0.25">
      <c r="A56" s="2"/>
      <c r="B56" s="14">
        <f>+C56/C58</f>
        <v>2.3866666666666668E-2</v>
      </c>
      <c r="C56" s="5">
        <v>716</v>
      </c>
      <c r="D56" s="5">
        <f t="shared" ref="D56:D58" si="39">ROUND(IF(C56&gt;=$D$2,($D$3*$D$4),(C56*$B$2)),0)</f>
        <v>44</v>
      </c>
      <c r="E56" s="5">
        <f t="shared" si="25"/>
        <v>10</v>
      </c>
      <c r="F56" s="5">
        <f t="shared" ref="F56:F58" si="40">ROUND(C56*$B$5,0)</f>
        <v>62</v>
      </c>
      <c r="G56" s="5">
        <f t="shared" si="38"/>
        <v>213</v>
      </c>
      <c r="H56" s="5">
        <f t="shared" si="27"/>
        <v>1</v>
      </c>
      <c r="I56" s="5">
        <f t="shared" ref="I56:I58" si="41">SUM(D56:H56)</f>
        <v>330</v>
      </c>
      <c r="J56" s="5">
        <f t="shared" ref="J56:J58" si="42">C56+I56</f>
        <v>1046</v>
      </c>
      <c r="K56" s="5"/>
      <c r="L56" s="5"/>
      <c r="M56" s="5"/>
      <c r="N56" s="5"/>
    </row>
    <row r="57" spans="1:14" s="4" customFormat="1" ht="15" x14ac:dyDescent="0.25">
      <c r="A57" s="2"/>
      <c r="B57" s="14">
        <f>+C57/C58</f>
        <v>7.4633333333333329E-2</v>
      </c>
      <c r="C57" s="5">
        <v>2239</v>
      </c>
      <c r="D57" s="5">
        <f t="shared" si="39"/>
        <v>139</v>
      </c>
      <c r="E57" s="5">
        <f t="shared" si="25"/>
        <v>32</v>
      </c>
      <c r="F57" s="5">
        <f t="shared" si="40"/>
        <v>192</v>
      </c>
      <c r="G57" s="5">
        <f t="shared" si="38"/>
        <v>665</v>
      </c>
      <c r="H57" s="5">
        <f t="shared" si="27"/>
        <v>4</v>
      </c>
      <c r="I57" s="5">
        <f t="shared" si="41"/>
        <v>1032</v>
      </c>
      <c r="J57" s="5">
        <f t="shared" si="42"/>
        <v>3271</v>
      </c>
      <c r="K57" s="5"/>
      <c r="L57" s="5"/>
      <c r="M57" s="5"/>
      <c r="N57" s="5"/>
    </row>
    <row r="58" spans="1:14" s="17" customFormat="1" ht="15.75" thickBot="1" x14ac:dyDescent="0.3">
      <c r="A58" s="29"/>
      <c r="B58" s="15">
        <f>SUM(B55:B57)</f>
        <v>1</v>
      </c>
      <c r="C58" s="12">
        <f>SUM(C55:C57)</f>
        <v>30000</v>
      </c>
      <c r="D58" s="12">
        <f t="shared" si="39"/>
        <v>1860</v>
      </c>
      <c r="E58" s="12">
        <f t="shared" si="25"/>
        <v>435</v>
      </c>
      <c r="F58" s="12">
        <f t="shared" si="40"/>
        <v>2577</v>
      </c>
      <c r="G58" s="12">
        <f t="shared" si="38"/>
        <v>8913</v>
      </c>
      <c r="H58" s="12">
        <f t="shared" si="27"/>
        <v>55</v>
      </c>
      <c r="I58" s="12">
        <f t="shared" si="41"/>
        <v>13840</v>
      </c>
      <c r="J58" s="12">
        <f t="shared" si="42"/>
        <v>43840</v>
      </c>
      <c r="K58" s="16"/>
      <c r="L58" s="16"/>
      <c r="M58" s="16"/>
      <c r="N58" s="16"/>
    </row>
    <row r="59" spans="1:14" s="4" customFormat="1" ht="15.75" thickTop="1" x14ac:dyDescent="0.25">
      <c r="A59" s="2"/>
      <c r="B59" s="1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s="4" customFormat="1" ht="15" x14ac:dyDescent="0.25">
      <c r="A60" s="2"/>
      <c r="B60" s="18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s="4" customFormat="1" ht="15" x14ac:dyDescent="0.25">
      <c r="A61" s="46" t="s">
        <v>21</v>
      </c>
      <c r="B61" s="14">
        <f>+C61/C64</f>
        <v>0.90149999999999997</v>
      </c>
      <c r="C61" s="5">
        <v>27045</v>
      </c>
      <c r="D61" s="5">
        <f>ROUND(IF(C61&gt;=$D$2,($D$3*$D$4),(C61*$B$2)),0)</f>
        <v>1677</v>
      </c>
      <c r="E61" s="5">
        <f t="shared" ref="E61:E64" si="43">ROUND(C61*$B$3,0)</f>
        <v>392</v>
      </c>
      <c r="F61" s="5">
        <f>ROUND(C61*$B$5,0)</f>
        <v>2323</v>
      </c>
      <c r="G61" s="5">
        <f>ROUND($B$9*B61,0)</f>
        <v>9490</v>
      </c>
      <c r="H61" s="5">
        <f t="shared" ref="H61:H64" si="44">ROUND($B$11*B61,0)</f>
        <v>50</v>
      </c>
      <c r="I61" s="5">
        <f>SUM(D61:H61)</f>
        <v>13932</v>
      </c>
      <c r="J61" s="5">
        <f>C61+I61</f>
        <v>40977</v>
      </c>
      <c r="K61" s="5"/>
      <c r="L61" s="5"/>
      <c r="M61" s="5"/>
      <c r="N61" s="5"/>
    </row>
    <row r="62" spans="1:14" s="4" customFormat="1" ht="15" x14ac:dyDescent="0.25">
      <c r="A62" s="2"/>
      <c r="B62" s="14">
        <f>+C62/C64</f>
        <v>2.3866666666666668E-2</v>
      </c>
      <c r="C62" s="5">
        <v>716</v>
      </c>
      <c r="D62" s="5">
        <f t="shared" ref="D62:D64" si="45">ROUND(IF(C62&gt;=$D$2,($D$3*$D$4),(C62*$B$2)),0)</f>
        <v>44</v>
      </c>
      <c r="E62" s="5">
        <f t="shared" si="43"/>
        <v>10</v>
      </c>
      <c r="F62" s="5">
        <f t="shared" ref="F62:F64" si="46">ROUND(C62*$B$5,0)</f>
        <v>62</v>
      </c>
      <c r="G62" s="5">
        <f>ROUND($B$9*B62,0)</f>
        <v>251</v>
      </c>
      <c r="H62" s="5">
        <f t="shared" si="44"/>
        <v>1</v>
      </c>
      <c r="I62" s="5">
        <f t="shared" ref="I62:I64" si="47">SUM(D62:H62)</f>
        <v>368</v>
      </c>
      <c r="J62" s="5">
        <f t="shared" ref="J62:J64" si="48">C62+I62</f>
        <v>1084</v>
      </c>
      <c r="K62" s="5"/>
      <c r="L62" s="5"/>
      <c r="M62" s="5"/>
      <c r="N62" s="5"/>
    </row>
    <row r="63" spans="1:14" s="4" customFormat="1" ht="15" x14ac:dyDescent="0.25">
      <c r="A63" s="2"/>
      <c r="B63" s="14">
        <f>+C63/C64</f>
        <v>7.4633333333333329E-2</v>
      </c>
      <c r="C63" s="5">
        <v>2239</v>
      </c>
      <c r="D63" s="5">
        <f t="shared" si="45"/>
        <v>139</v>
      </c>
      <c r="E63" s="5">
        <f t="shared" si="43"/>
        <v>32</v>
      </c>
      <c r="F63" s="5">
        <f t="shared" si="46"/>
        <v>192</v>
      </c>
      <c r="G63" s="5">
        <f>ROUND($B$9*B63,0)</f>
        <v>786</v>
      </c>
      <c r="H63" s="5">
        <f t="shared" si="44"/>
        <v>4</v>
      </c>
      <c r="I63" s="5">
        <f t="shared" si="47"/>
        <v>1153</v>
      </c>
      <c r="J63" s="5">
        <f t="shared" si="48"/>
        <v>3392</v>
      </c>
      <c r="K63" s="5"/>
      <c r="L63" s="5"/>
      <c r="M63" s="5"/>
      <c r="N63" s="5"/>
    </row>
    <row r="64" spans="1:14" s="17" customFormat="1" ht="15.75" thickBot="1" x14ac:dyDescent="0.3">
      <c r="A64" s="29"/>
      <c r="B64" s="15">
        <f>SUM(B61:B63)</f>
        <v>1</v>
      </c>
      <c r="C64" s="12">
        <f>SUM(C61:C63)</f>
        <v>30000</v>
      </c>
      <c r="D64" s="12">
        <f t="shared" si="45"/>
        <v>1860</v>
      </c>
      <c r="E64" s="12">
        <f t="shared" si="43"/>
        <v>435</v>
      </c>
      <c r="F64" s="12">
        <f t="shared" si="46"/>
        <v>2577</v>
      </c>
      <c r="G64" s="12">
        <f>ROUND($B$9*B64,0)</f>
        <v>10527</v>
      </c>
      <c r="H64" s="12">
        <f t="shared" si="44"/>
        <v>55</v>
      </c>
      <c r="I64" s="12">
        <f t="shared" si="47"/>
        <v>15454</v>
      </c>
      <c r="J64" s="12">
        <f t="shared" si="48"/>
        <v>45454</v>
      </c>
      <c r="K64" s="16"/>
      <c r="L64" s="16"/>
      <c r="M64" s="16"/>
      <c r="N64" s="16"/>
    </row>
    <row r="65" spans="1:14" s="17" customFormat="1" ht="15.75" thickTop="1" x14ac:dyDescent="0.25">
      <c r="A65" s="29"/>
      <c r="B65" s="47"/>
      <c r="C65" s="48"/>
      <c r="D65" s="48"/>
      <c r="E65" s="48"/>
      <c r="F65" s="48"/>
      <c r="G65" s="48"/>
      <c r="H65" s="48"/>
      <c r="I65" s="48"/>
      <c r="J65" s="48"/>
      <c r="K65" s="16"/>
      <c r="L65" s="16"/>
      <c r="M65" s="16"/>
      <c r="N65" s="16"/>
    </row>
    <row r="66" spans="1:14" s="17" customFormat="1" ht="15" x14ac:dyDescent="0.25">
      <c r="A66" s="29"/>
      <c r="B66" s="47"/>
      <c r="C66" s="48"/>
      <c r="D66" s="48"/>
      <c r="E66" s="48"/>
      <c r="F66" s="48"/>
      <c r="G66" s="48"/>
      <c r="H66" s="48"/>
      <c r="I66" s="48"/>
      <c r="J66" s="48"/>
      <c r="K66" s="16"/>
      <c r="L66" s="16"/>
      <c r="M66" s="16"/>
      <c r="N66" s="16"/>
    </row>
    <row r="67" spans="1:14" s="4" customFormat="1" ht="15" x14ac:dyDescent="0.25">
      <c r="A67" s="46" t="s">
        <v>22</v>
      </c>
      <c r="B67" s="14">
        <f>+C67/C70</f>
        <v>0.90149999999999997</v>
      </c>
      <c r="C67" s="5">
        <v>27045</v>
      </c>
      <c r="D67" s="5">
        <f>ROUND(IF(C67&gt;=$D$2,($D$3*$D$4),(C67*$B$2)),0)</f>
        <v>1677</v>
      </c>
      <c r="E67" s="5">
        <f t="shared" si="25"/>
        <v>392</v>
      </c>
      <c r="F67" s="5">
        <f>ROUND(C67*$B$5,0)</f>
        <v>2323</v>
      </c>
      <c r="G67" s="5">
        <f>ROUND($B$8*B67,0)</f>
        <v>17358</v>
      </c>
      <c r="H67" s="5">
        <f t="shared" si="27"/>
        <v>50</v>
      </c>
      <c r="I67" s="5">
        <f>SUM(D67:H67)</f>
        <v>21800</v>
      </c>
      <c r="J67" s="5">
        <f>C67+I67</f>
        <v>48845</v>
      </c>
      <c r="K67" s="5"/>
      <c r="L67" s="5"/>
      <c r="M67" s="5"/>
      <c r="N67" s="5"/>
    </row>
    <row r="68" spans="1:14" s="4" customFormat="1" ht="15" x14ac:dyDescent="0.25">
      <c r="A68" s="2"/>
      <c r="B68" s="14">
        <f>+C68/C70</f>
        <v>2.3866666666666668E-2</v>
      </c>
      <c r="C68" s="5">
        <v>716</v>
      </c>
      <c r="D68" s="5">
        <f t="shared" ref="D68:D70" si="49">ROUND(IF(C68&gt;=$D$2,($D$3*$D$4),(C68*$B$2)),0)</f>
        <v>44</v>
      </c>
      <c r="E68" s="5">
        <f t="shared" si="25"/>
        <v>10</v>
      </c>
      <c r="F68" s="5">
        <f t="shared" ref="F68:F70" si="50">ROUND(C68*$B$5,0)</f>
        <v>62</v>
      </c>
      <c r="G68" s="5">
        <f t="shared" ref="G68:G70" si="51">ROUND($B$8*B68,0)</f>
        <v>460</v>
      </c>
      <c r="H68" s="5">
        <f t="shared" si="27"/>
        <v>1</v>
      </c>
      <c r="I68" s="5">
        <f t="shared" ref="I68:I70" si="52">SUM(D68:H68)</f>
        <v>577</v>
      </c>
      <c r="J68" s="5">
        <f t="shared" ref="J68:J70" si="53">C68+I68</f>
        <v>1293</v>
      </c>
      <c r="K68" s="5"/>
      <c r="L68" s="5"/>
      <c r="M68" s="5"/>
      <c r="N68" s="5"/>
    </row>
    <row r="69" spans="1:14" s="4" customFormat="1" ht="15" x14ac:dyDescent="0.25">
      <c r="A69" s="2"/>
      <c r="B69" s="14">
        <f>+C69/C70</f>
        <v>7.4633333333333329E-2</v>
      </c>
      <c r="C69" s="5">
        <v>2239</v>
      </c>
      <c r="D69" s="5">
        <f t="shared" si="49"/>
        <v>139</v>
      </c>
      <c r="E69" s="5">
        <f t="shared" si="25"/>
        <v>32</v>
      </c>
      <c r="F69" s="5">
        <f t="shared" si="50"/>
        <v>192</v>
      </c>
      <c r="G69" s="5">
        <f t="shared" si="51"/>
        <v>1437</v>
      </c>
      <c r="H69" s="5">
        <f t="shared" si="27"/>
        <v>4</v>
      </c>
      <c r="I69" s="5">
        <f t="shared" si="52"/>
        <v>1804</v>
      </c>
      <c r="J69" s="5">
        <f t="shared" si="53"/>
        <v>4043</v>
      </c>
      <c r="K69" s="5"/>
      <c r="L69" s="5"/>
      <c r="M69" s="5"/>
      <c r="N69" s="5"/>
    </row>
    <row r="70" spans="1:14" s="17" customFormat="1" ht="15.75" thickBot="1" x14ac:dyDescent="0.3">
      <c r="A70" s="29"/>
      <c r="B70" s="15">
        <f>SUM(B67:B69)</f>
        <v>1</v>
      </c>
      <c r="C70" s="12">
        <f>SUM(C67:C69)</f>
        <v>30000</v>
      </c>
      <c r="D70" s="12">
        <f t="shared" si="49"/>
        <v>1860</v>
      </c>
      <c r="E70" s="12">
        <f t="shared" si="25"/>
        <v>435</v>
      </c>
      <c r="F70" s="12">
        <f t="shared" si="50"/>
        <v>2577</v>
      </c>
      <c r="G70" s="12">
        <f t="shared" si="51"/>
        <v>19254</v>
      </c>
      <c r="H70" s="12">
        <f t="shared" si="27"/>
        <v>55</v>
      </c>
      <c r="I70" s="12">
        <f t="shared" si="52"/>
        <v>24181</v>
      </c>
      <c r="J70" s="12">
        <f t="shared" si="53"/>
        <v>54181</v>
      </c>
      <c r="K70" s="16"/>
      <c r="L70" s="16"/>
      <c r="M70" s="16"/>
      <c r="N70" s="16"/>
    </row>
    <row r="71" spans="1:14" ht="13.5" thickTop="1" x14ac:dyDescent="0.2">
      <c r="A71" s="32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2">
      <c r="A72" s="32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">
      <c r="A73" s="32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x14ac:dyDescent="0.2">
      <c r="A74" s="32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">
      <c r="A75" s="32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x14ac:dyDescent="0.2">
      <c r="A76" s="32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">
      <c r="A77" s="32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x14ac:dyDescent="0.2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x14ac:dyDescent="0.2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x14ac:dyDescent="0.2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3:14" x14ac:dyDescent="0.2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3:14" x14ac:dyDescent="0.2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3:14" x14ac:dyDescent="0.2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3:14" x14ac:dyDescent="0.2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3:14" x14ac:dyDescent="0.2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3:14" x14ac:dyDescent="0.2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3:14" x14ac:dyDescent="0.2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</sheetData>
  <mergeCells count="1">
    <mergeCell ref="A1:J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7"/>
  <sheetViews>
    <sheetView zoomScaleNormal="100" workbookViewId="0">
      <pane ySplit="13" topLeftCell="A14" activePane="bottomLeft" state="frozen"/>
      <selection pane="bottomLeft" activeCell="O20" sqref="O20"/>
    </sheetView>
  </sheetViews>
  <sheetFormatPr defaultRowHeight="15" x14ac:dyDescent="0.25"/>
  <cols>
    <col min="1" max="1" width="23.140625" customWidth="1"/>
    <col min="2" max="2" width="8.28515625" customWidth="1"/>
    <col min="3" max="3" width="11.5703125" bestFit="1" customWidth="1"/>
    <col min="4" max="4" width="11.42578125" customWidth="1"/>
    <col min="5" max="5" width="10.28515625" bestFit="1" customWidth="1"/>
    <col min="6" max="6" width="11.42578125" bestFit="1" customWidth="1"/>
    <col min="7" max="7" width="10.28515625" bestFit="1" customWidth="1"/>
    <col min="8" max="8" width="11" bestFit="1" customWidth="1"/>
    <col min="9" max="9" width="9.7109375" customWidth="1"/>
    <col min="10" max="11" width="11.7109375" bestFit="1" customWidth="1"/>
  </cols>
  <sheetData>
    <row r="1" spans="1:15" ht="21.75" thickBo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5" x14ac:dyDescent="0.25">
      <c r="A2" s="20" t="s">
        <v>7</v>
      </c>
      <c r="B2" s="21">
        <v>6.2E-2</v>
      </c>
      <c r="D2" s="5">
        <v>142800</v>
      </c>
      <c r="E2" t="s">
        <v>38</v>
      </c>
    </row>
    <row r="3" spans="1:15" x14ac:dyDescent="0.25">
      <c r="A3" s="20" t="s">
        <v>1</v>
      </c>
      <c r="B3" s="20">
        <v>1.4500000000000001E-2</v>
      </c>
      <c r="D3" s="5">
        <v>8853.6</v>
      </c>
      <c r="E3" t="s">
        <v>2</v>
      </c>
    </row>
    <row r="4" spans="1:15" x14ac:dyDescent="0.25">
      <c r="A4" s="20" t="s">
        <v>29</v>
      </c>
      <c r="B4" s="20">
        <v>0.27289999999999998</v>
      </c>
      <c r="D4">
        <v>1</v>
      </c>
      <c r="E4" t="s">
        <v>39</v>
      </c>
    </row>
    <row r="5" spans="1:15" x14ac:dyDescent="0.25">
      <c r="A5" s="20" t="s">
        <v>30</v>
      </c>
      <c r="B5" s="20">
        <v>8.5900000000000004E-2</v>
      </c>
    </row>
    <row r="6" spans="1:15" x14ac:dyDescent="0.25">
      <c r="A6" s="20" t="s">
        <v>12</v>
      </c>
      <c r="B6" s="20">
        <v>4.0000000000000002E-4</v>
      </c>
    </row>
    <row r="7" spans="1:15" x14ac:dyDescent="0.25">
      <c r="A7" s="20" t="s">
        <v>31</v>
      </c>
      <c r="B7" s="20">
        <v>0</v>
      </c>
    </row>
    <row r="8" spans="1:15" x14ac:dyDescent="0.25">
      <c r="A8" s="20" t="s">
        <v>32</v>
      </c>
      <c r="B8" s="22">
        <v>9413.14</v>
      </c>
      <c r="C8" s="22"/>
    </row>
    <row r="9" spans="1:15" x14ac:dyDescent="0.25">
      <c r="A9" s="20" t="s">
        <v>33</v>
      </c>
      <c r="B9" s="22">
        <v>21054.16</v>
      </c>
      <c r="C9" s="22"/>
    </row>
    <row r="10" spans="1:15" x14ac:dyDescent="0.25">
      <c r="A10" s="20" t="s">
        <v>34</v>
      </c>
      <c r="B10" s="22">
        <v>10527.08</v>
      </c>
      <c r="C10" s="22"/>
    </row>
    <row r="11" spans="1:15" x14ac:dyDescent="0.25">
      <c r="A11" s="20" t="s">
        <v>35</v>
      </c>
      <c r="B11" s="22">
        <v>15233.65</v>
      </c>
      <c r="C11" s="22"/>
    </row>
    <row r="12" spans="1:15" x14ac:dyDescent="0.25">
      <c r="A12" s="20" t="s">
        <v>3</v>
      </c>
      <c r="B12" s="20">
        <v>55</v>
      </c>
    </row>
    <row r="13" spans="1:15" s="36" customFormat="1" ht="15.75" thickBot="1" x14ac:dyDescent="0.3">
      <c r="A13" s="33" t="s">
        <v>4</v>
      </c>
      <c r="B13" s="34" t="s">
        <v>5</v>
      </c>
      <c r="C13" s="34" t="s">
        <v>6</v>
      </c>
      <c r="D13" s="35" t="s">
        <v>7</v>
      </c>
      <c r="E13" s="34" t="s">
        <v>1</v>
      </c>
      <c r="F13" s="34" t="s">
        <v>8</v>
      </c>
      <c r="G13" s="34" t="s">
        <v>12</v>
      </c>
      <c r="H13" s="34" t="s">
        <v>9</v>
      </c>
      <c r="I13" s="34" t="s">
        <v>3</v>
      </c>
      <c r="J13" s="34" t="s">
        <v>10</v>
      </c>
      <c r="K13" s="34" t="s">
        <v>11</v>
      </c>
    </row>
    <row r="15" spans="1:15" ht="15.75" thickBot="1" x14ac:dyDescent="0.3">
      <c r="A15" s="54" t="s">
        <v>20</v>
      </c>
      <c r="B15" s="23">
        <v>1</v>
      </c>
      <c r="C15" s="12">
        <v>150000</v>
      </c>
      <c r="D15" s="12">
        <f>ROUND(IF(C15&gt;=$D$2,($D$3*$D$4),(C15*$B$2)),0)</f>
        <v>8854</v>
      </c>
      <c r="E15" s="12">
        <f>ROUND(C15*$B$3,0)</f>
        <v>2175</v>
      </c>
      <c r="F15" s="12">
        <f>ROUND(C15*$B$4,0)</f>
        <v>40935</v>
      </c>
      <c r="G15" s="12">
        <f>ROUND(C15*$B$6,0)</f>
        <v>60</v>
      </c>
      <c r="H15" s="12">
        <f>ROUND($B$11*B15,0)</f>
        <v>15234</v>
      </c>
      <c r="I15" s="12">
        <f>ROUND($B$12*B15,0)</f>
        <v>55</v>
      </c>
      <c r="J15" s="12">
        <f>SUM(D15:I15)</f>
        <v>67313</v>
      </c>
      <c r="K15" s="12">
        <f>C15+J15</f>
        <v>217313</v>
      </c>
      <c r="L15" s="5"/>
      <c r="M15" s="5"/>
      <c r="N15" s="5"/>
      <c r="O15" s="5"/>
    </row>
    <row r="16" spans="1:15" ht="15.75" thickTop="1" x14ac:dyDescent="0.25">
      <c r="A16" s="29"/>
      <c r="B16" s="2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.75" thickBot="1" x14ac:dyDescent="0.3">
      <c r="A17" s="55" t="s">
        <v>27</v>
      </c>
      <c r="B17" s="23">
        <v>1</v>
      </c>
      <c r="C17" s="12">
        <v>150000</v>
      </c>
      <c r="D17" s="12">
        <f>ROUND(IF(C17&gt;=$D$2,($D$3*$D$4),(C17*$B$2)),0)</f>
        <v>8854</v>
      </c>
      <c r="E17" s="12">
        <f>ROUND(C17*$B$3,0)</f>
        <v>2175</v>
      </c>
      <c r="F17" s="12">
        <f>ROUND(C17*$B$5,0)</f>
        <v>12885</v>
      </c>
      <c r="G17" s="12">
        <f>ROUND(C17*$B$6,0)</f>
        <v>60</v>
      </c>
      <c r="H17" s="12">
        <f>ROUND($B$11*B17,0)</f>
        <v>15234</v>
      </c>
      <c r="I17" s="12">
        <f>ROUND($B$12*B17,0)</f>
        <v>55</v>
      </c>
      <c r="J17" s="12">
        <f>SUM(D17:I17)</f>
        <v>39263</v>
      </c>
      <c r="K17" s="12">
        <f>C17+J17</f>
        <v>189263</v>
      </c>
      <c r="L17" s="5"/>
      <c r="M17" s="5"/>
      <c r="N17" s="5"/>
      <c r="O17" s="5"/>
    </row>
    <row r="18" spans="1:15" ht="15.75" thickTop="1" x14ac:dyDescent="0.25">
      <c r="A18" s="29"/>
      <c r="B18" s="2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29"/>
      <c r="B19" s="2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56" t="s">
        <v>28</v>
      </c>
      <c r="B20" s="25">
        <f>+C20/C22</f>
        <v>0.33333333333333331</v>
      </c>
      <c r="C20" s="5">
        <v>50000</v>
      </c>
      <c r="D20" s="5">
        <f>ROUND(IF(C20&gt;=$D$2,($D$3*$D$4),(C20*$B$2)),0)</f>
        <v>3100</v>
      </c>
      <c r="E20" s="5">
        <f>ROUND(C20*$B$3,0)</f>
        <v>725</v>
      </c>
      <c r="F20" s="5">
        <f>ROUND(C20*$B$4,0)</f>
        <v>13645</v>
      </c>
      <c r="G20" s="5">
        <f>ROUND(C20*$B$6,0)</f>
        <v>20</v>
      </c>
      <c r="H20" s="5">
        <f>ROUND($B$11*B20,0)</f>
        <v>5078</v>
      </c>
      <c r="I20" s="5">
        <f>ROUND($B$12*B20,0)</f>
        <v>18</v>
      </c>
      <c r="J20" s="5">
        <f>SUM(D20:I20)</f>
        <v>22586</v>
      </c>
      <c r="K20" s="5">
        <f>C20+J20</f>
        <v>72586</v>
      </c>
      <c r="L20" s="5"/>
      <c r="M20" s="5"/>
      <c r="N20" s="5"/>
      <c r="O20" s="5"/>
    </row>
    <row r="21" spans="1:15" x14ac:dyDescent="0.25">
      <c r="A21" s="29"/>
      <c r="B21" s="25">
        <f>+C21/C22</f>
        <v>0.66666666666666663</v>
      </c>
      <c r="C21" s="5">
        <v>100000</v>
      </c>
      <c r="D21" s="5">
        <f t="shared" ref="D21:D22" si="0">ROUND(IF(C21&gt;=$D$2,($D$3*$D$4),(C21*$B$2)),0)</f>
        <v>6200</v>
      </c>
      <c r="E21" s="5">
        <f t="shared" ref="E21:E22" si="1">ROUND(C21*$B$3,0)</f>
        <v>1450</v>
      </c>
      <c r="F21" s="5">
        <f t="shared" ref="F21:F22" si="2">ROUND(C21*$B$4,0)</f>
        <v>27290</v>
      </c>
      <c r="G21" s="5">
        <f t="shared" ref="G21:G22" si="3">ROUND(C21*$B$6,0)</f>
        <v>40</v>
      </c>
      <c r="H21" s="5">
        <f t="shared" ref="H21:H22" si="4">ROUND($B$11*B21,0)</f>
        <v>10156</v>
      </c>
      <c r="I21" s="5">
        <f t="shared" ref="I21:I22" si="5">ROUND($B$12*B21,0)</f>
        <v>37</v>
      </c>
      <c r="J21" s="5">
        <f t="shared" ref="J21:J22" si="6">SUM(D21:I21)</f>
        <v>45173</v>
      </c>
      <c r="K21" s="5">
        <f t="shared" ref="K21:K22" si="7">C21+J21</f>
        <v>145173</v>
      </c>
      <c r="L21" s="5"/>
      <c r="M21" s="5"/>
      <c r="N21" s="5"/>
      <c r="O21" s="5"/>
    </row>
    <row r="22" spans="1:15" s="17" customFormat="1" ht="15.75" thickBot="1" x14ac:dyDescent="0.3">
      <c r="A22" s="29"/>
      <c r="B22" s="23">
        <f t="shared" ref="B22" si="8">SUM(B20:B21)</f>
        <v>1</v>
      </c>
      <c r="C22" s="12">
        <f>SUM(C20:C21)</f>
        <v>150000</v>
      </c>
      <c r="D22" s="12">
        <f t="shared" si="0"/>
        <v>8854</v>
      </c>
      <c r="E22" s="12">
        <f t="shared" si="1"/>
        <v>2175</v>
      </c>
      <c r="F22" s="12">
        <f t="shared" si="2"/>
        <v>40935</v>
      </c>
      <c r="G22" s="12">
        <f t="shared" si="3"/>
        <v>60</v>
      </c>
      <c r="H22" s="12">
        <f t="shared" si="4"/>
        <v>15234</v>
      </c>
      <c r="I22" s="12">
        <f t="shared" si="5"/>
        <v>55</v>
      </c>
      <c r="J22" s="12">
        <f t="shared" si="6"/>
        <v>67313</v>
      </c>
      <c r="K22" s="12">
        <f t="shared" si="7"/>
        <v>217313</v>
      </c>
      <c r="L22" s="16"/>
      <c r="M22" s="16"/>
      <c r="N22" s="16"/>
      <c r="O22" s="16"/>
    </row>
    <row r="23" spans="1:15" ht="15.75" thickTop="1" x14ac:dyDescent="0.25">
      <c r="A23" s="29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29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56" t="s">
        <v>36</v>
      </c>
      <c r="B25" s="25">
        <f>+C25/C27</f>
        <v>0.5</v>
      </c>
      <c r="C25" s="5">
        <v>75000</v>
      </c>
      <c r="D25" s="5">
        <f t="shared" ref="D25:D27" si="9">ROUND(IF(C25&gt;=$D$2,($D$3*$D$4),(C25*$B$2)),0)</f>
        <v>4650</v>
      </c>
      <c r="E25" s="5">
        <f t="shared" ref="E25:E62" si="10">ROUND(C25*$B$3,0)</f>
        <v>1088</v>
      </c>
      <c r="F25" s="5">
        <f t="shared" ref="F25:F42" si="11">ROUND(C25*$B$4,0)</f>
        <v>20468</v>
      </c>
      <c r="G25" s="5">
        <f t="shared" ref="G25:G62" si="12">ROUND(C25*$B$6,0)</f>
        <v>30</v>
      </c>
      <c r="H25" s="5">
        <f t="shared" ref="H25:H47" si="13">ROUND($B$7*B25,0)</f>
        <v>0</v>
      </c>
      <c r="I25" s="5">
        <f t="shared" ref="I25:I62" si="14">ROUND($B$12*B25,0)</f>
        <v>28</v>
      </c>
      <c r="J25" s="5">
        <f>SUM(D25:I25)</f>
        <v>26264</v>
      </c>
      <c r="K25" s="5">
        <f>C25+J25</f>
        <v>101264</v>
      </c>
      <c r="L25" s="5"/>
      <c r="M25" s="5"/>
      <c r="N25" s="5"/>
      <c r="O25" s="5"/>
    </row>
    <row r="26" spans="1:15" x14ac:dyDescent="0.25">
      <c r="A26" s="29"/>
      <c r="B26" s="25">
        <f>+C26/C27</f>
        <v>0.5</v>
      </c>
      <c r="C26" s="5">
        <v>75000</v>
      </c>
      <c r="D26" s="5">
        <f t="shared" si="9"/>
        <v>4650</v>
      </c>
      <c r="E26" s="5">
        <f t="shared" si="10"/>
        <v>1088</v>
      </c>
      <c r="F26" s="5">
        <f t="shared" si="11"/>
        <v>20468</v>
      </c>
      <c r="G26" s="5">
        <f t="shared" si="12"/>
        <v>30</v>
      </c>
      <c r="H26" s="5">
        <f t="shared" si="13"/>
        <v>0</v>
      </c>
      <c r="I26" s="5">
        <f t="shared" si="14"/>
        <v>28</v>
      </c>
      <c r="J26" s="5">
        <f t="shared" ref="J26:J27" si="15">SUM(D26:I26)</f>
        <v>26264</v>
      </c>
      <c r="K26" s="5">
        <f t="shared" ref="K26:K27" si="16">C26+J26</f>
        <v>101264</v>
      </c>
      <c r="L26" s="5"/>
      <c r="M26" s="5"/>
      <c r="N26" s="5"/>
      <c r="O26" s="5"/>
    </row>
    <row r="27" spans="1:15" ht="15.75" thickBot="1" x14ac:dyDescent="0.3">
      <c r="A27" s="29"/>
      <c r="B27" s="23">
        <f t="shared" ref="B27:C27" si="17">SUM(B25:B26)</f>
        <v>1</v>
      </c>
      <c r="C27" s="12">
        <f t="shared" si="17"/>
        <v>150000</v>
      </c>
      <c r="D27" s="12">
        <f t="shared" si="9"/>
        <v>8854</v>
      </c>
      <c r="E27" s="12">
        <f t="shared" si="10"/>
        <v>2175</v>
      </c>
      <c r="F27" s="12">
        <f t="shared" si="11"/>
        <v>40935</v>
      </c>
      <c r="G27" s="12">
        <f t="shared" si="12"/>
        <v>60</v>
      </c>
      <c r="H27" s="12">
        <f t="shared" si="13"/>
        <v>0</v>
      </c>
      <c r="I27" s="12">
        <f t="shared" si="14"/>
        <v>55</v>
      </c>
      <c r="J27" s="12">
        <f t="shared" si="15"/>
        <v>52079</v>
      </c>
      <c r="K27" s="12">
        <f t="shared" si="16"/>
        <v>202079</v>
      </c>
      <c r="L27" s="5"/>
      <c r="M27" s="5"/>
      <c r="N27" s="5"/>
      <c r="O27" s="5"/>
    </row>
    <row r="28" spans="1:15" ht="15.75" thickTop="1" x14ac:dyDescent="0.25">
      <c r="A28" s="29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5">
      <c r="A29" s="29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25">
      <c r="A30" s="56" t="s">
        <v>37</v>
      </c>
      <c r="B30" s="25">
        <f>+C30/C32</f>
        <v>0.6</v>
      </c>
      <c r="C30" s="5">
        <v>90000</v>
      </c>
      <c r="D30" s="5">
        <f t="shared" ref="D30:D32" si="18">ROUND(IF(C30&gt;=$D$2,($D$3*$D$4),(C30*$B$2)),0)</f>
        <v>5580</v>
      </c>
      <c r="E30" s="5">
        <f t="shared" si="10"/>
        <v>1305</v>
      </c>
      <c r="F30" s="5">
        <f t="shared" si="11"/>
        <v>24561</v>
      </c>
      <c r="G30" s="5">
        <f t="shared" si="12"/>
        <v>36</v>
      </c>
      <c r="H30" s="5">
        <f>ROUND($B$8*B30,0)</f>
        <v>5648</v>
      </c>
      <c r="I30" s="5">
        <f t="shared" si="14"/>
        <v>33</v>
      </c>
      <c r="J30" s="5">
        <f>SUM(D30:I30)</f>
        <v>37163</v>
      </c>
      <c r="K30" s="5">
        <f>C30+J30</f>
        <v>127163</v>
      </c>
      <c r="L30" s="5"/>
      <c r="M30" s="5"/>
      <c r="N30" s="5"/>
      <c r="O30" s="5"/>
    </row>
    <row r="31" spans="1:15" x14ac:dyDescent="0.25">
      <c r="A31" s="29"/>
      <c r="B31" s="25">
        <f>+C31/C32</f>
        <v>0.4</v>
      </c>
      <c r="C31" s="5">
        <v>60000</v>
      </c>
      <c r="D31" s="5">
        <f t="shared" si="18"/>
        <v>3720</v>
      </c>
      <c r="E31" s="5">
        <f t="shared" si="10"/>
        <v>870</v>
      </c>
      <c r="F31" s="5">
        <f t="shared" si="11"/>
        <v>16374</v>
      </c>
      <c r="G31" s="5">
        <f t="shared" si="12"/>
        <v>24</v>
      </c>
      <c r="H31" s="5">
        <f t="shared" ref="H31:H32" si="19">ROUND($B$8*B31,0)</f>
        <v>3765</v>
      </c>
      <c r="I31" s="5">
        <f t="shared" si="14"/>
        <v>22</v>
      </c>
      <c r="J31" s="5">
        <f t="shared" ref="J31:J32" si="20">SUM(D31:I31)</f>
        <v>24775</v>
      </c>
      <c r="K31" s="5">
        <f t="shared" ref="K31:K32" si="21">C31+J31</f>
        <v>84775</v>
      </c>
      <c r="L31" s="5"/>
      <c r="M31" s="5"/>
      <c r="N31" s="5"/>
      <c r="O31" s="5"/>
    </row>
    <row r="32" spans="1:15" ht="15.75" thickBot="1" x14ac:dyDescent="0.3">
      <c r="A32" s="29"/>
      <c r="B32" s="23">
        <f>SUM(B30:B31)</f>
        <v>1</v>
      </c>
      <c r="C32" s="12">
        <f>SUM(C30:C31)</f>
        <v>150000</v>
      </c>
      <c r="D32" s="12">
        <f t="shared" si="18"/>
        <v>8854</v>
      </c>
      <c r="E32" s="12">
        <f t="shared" si="10"/>
        <v>2175</v>
      </c>
      <c r="F32" s="12">
        <f t="shared" si="11"/>
        <v>40935</v>
      </c>
      <c r="G32" s="12">
        <f t="shared" si="12"/>
        <v>60</v>
      </c>
      <c r="H32" s="12">
        <f t="shared" si="19"/>
        <v>9413</v>
      </c>
      <c r="I32" s="12">
        <f t="shared" si="14"/>
        <v>55</v>
      </c>
      <c r="J32" s="12">
        <f t="shared" si="20"/>
        <v>61492</v>
      </c>
      <c r="K32" s="12">
        <f t="shared" si="21"/>
        <v>211492</v>
      </c>
      <c r="L32" s="5"/>
      <c r="M32" s="5"/>
      <c r="N32" s="5"/>
      <c r="O32" s="5"/>
    </row>
    <row r="33" spans="1:15" ht="15.75" thickTop="1" x14ac:dyDescent="0.25">
      <c r="A33" s="29"/>
      <c r="B33" s="2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5">
      <c r="A34" s="29"/>
      <c r="B34" s="2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56" t="s">
        <v>26</v>
      </c>
      <c r="B35" s="25">
        <f>+C35/C37</f>
        <v>0.73333333333333328</v>
      </c>
      <c r="C35" s="5">
        <v>110000</v>
      </c>
      <c r="D35" s="5">
        <f t="shared" ref="D35:D37" si="22">ROUND(IF(C35&gt;=$D$2,($D$3*$D$4),(C35*$B$2)),0)</f>
        <v>6820</v>
      </c>
      <c r="E35" s="5">
        <f t="shared" ref="E35:E37" si="23">ROUND(C35*$B$3,0)</f>
        <v>1595</v>
      </c>
      <c r="F35" s="5">
        <f t="shared" ref="F35:F37" si="24">ROUND(C35*$B$4,0)</f>
        <v>30019</v>
      </c>
      <c r="G35" s="5">
        <f t="shared" ref="G35:G37" si="25">ROUND(C35*$B$6,0)</f>
        <v>44</v>
      </c>
      <c r="H35" s="5">
        <f>ROUND($B$10*B35,0)</f>
        <v>7720</v>
      </c>
      <c r="I35" s="5">
        <f t="shared" ref="I35:I37" si="26">ROUND($B$12*B35,0)</f>
        <v>40</v>
      </c>
      <c r="J35" s="5">
        <f>SUM(D35:I35)</f>
        <v>46238</v>
      </c>
      <c r="K35" s="5">
        <f>C35+J35</f>
        <v>156238</v>
      </c>
      <c r="L35" s="5"/>
      <c r="M35" s="5"/>
      <c r="N35" s="5"/>
      <c r="O35" s="5"/>
    </row>
    <row r="36" spans="1:15" x14ac:dyDescent="0.25">
      <c r="A36" s="29"/>
      <c r="B36" s="25">
        <f>+C36/C37</f>
        <v>0.26666666666666666</v>
      </c>
      <c r="C36" s="5">
        <v>40000</v>
      </c>
      <c r="D36" s="5">
        <f t="shared" si="22"/>
        <v>2480</v>
      </c>
      <c r="E36" s="5">
        <f t="shared" si="23"/>
        <v>580</v>
      </c>
      <c r="F36" s="5">
        <f t="shared" si="24"/>
        <v>10916</v>
      </c>
      <c r="G36" s="5">
        <f t="shared" si="25"/>
        <v>16</v>
      </c>
      <c r="H36" s="5">
        <f>ROUND($B$10*B36,0)</f>
        <v>2807</v>
      </c>
      <c r="I36" s="5">
        <f t="shared" si="26"/>
        <v>15</v>
      </c>
      <c r="J36" s="5">
        <f t="shared" ref="J36:J37" si="27">SUM(D36:I36)</f>
        <v>16814</v>
      </c>
      <c r="K36" s="5">
        <f t="shared" ref="K36:K37" si="28">C36+J36</f>
        <v>56814</v>
      </c>
      <c r="L36" s="5"/>
      <c r="M36" s="5"/>
      <c r="N36" s="5"/>
      <c r="O36" s="5"/>
    </row>
    <row r="37" spans="1:15" s="17" customFormat="1" ht="15.75" thickBot="1" x14ac:dyDescent="0.3">
      <c r="A37" s="29"/>
      <c r="B37" s="23">
        <f>SUM(B35:B36)</f>
        <v>1</v>
      </c>
      <c r="C37" s="12">
        <f>SUM(C35:C36)</f>
        <v>150000</v>
      </c>
      <c r="D37" s="12">
        <f t="shared" si="22"/>
        <v>8854</v>
      </c>
      <c r="E37" s="12">
        <f t="shared" si="23"/>
        <v>2175</v>
      </c>
      <c r="F37" s="12">
        <f t="shared" si="24"/>
        <v>40935</v>
      </c>
      <c r="G37" s="12">
        <f t="shared" si="25"/>
        <v>60</v>
      </c>
      <c r="H37" s="12">
        <f>ROUND($B$10*B37,0)</f>
        <v>10527</v>
      </c>
      <c r="I37" s="12">
        <f t="shared" si="26"/>
        <v>55</v>
      </c>
      <c r="J37" s="12">
        <f t="shared" si="27"/>
        <v>62606</v>
      </c>
      <c r="K37" s="12">
        <f t="shared" si="28"/>
        <v>212606</v>
      </c>
      <c r="L37" s="16"/>
      <c r="M37" s="16"/>
      <c r="N37" s="16"/>
      <c r="O37" s="16"/>
    </row>
    <row r="38" spans="1:15" s="17" customFormat="1" ht="15.75" thickTop="1" x14ac:dyDescent="0.25">
      <c r="A38" s="29"/>
      <c r="B38" s="51"/>
      <c r="C38" s="48"/>
      <c r="D38" s="48"/>
      <c r="E38" s="48"/>
      <c r="F38" s="48"/>
      <c r="G38" s="48"/>
      <c r="H38" s="48"/>
      <c r="I38" s="48"/>
      <c r="J38" s="48"/>
      <c r="K38" s="48"/>
      <c r="L38" s="16"/>
      <c r="M38" s="16"/>
      <c r="N38" s="16"/>
      <c r="O38" s="16"/>
    </row>
    <row r="39" spans="1:15" s="17" customFormat="1" x14ac:dyDescent="0.25">
      <c r="A39" s="29"/>
      <c r="B39" s="51"/>
      <c r="C39" s="48"/>
      <c r="D39" s="48"/>
      <c r="E39" s="48"/>
      <c r="F39" s="48"/>
      <c r="G39" s="48"/>
      <c r="H39" s="48"/>
      <c r="I39" s="48"/>
      <c r="J39" s="48"/>
      <c r="K39" s="48"/>
      <c r="L39" s="16"/>
      <c r="M39" s="16"/>
      <c r="N39" s="16"/>
      <c r="O39" s="16"/>
    </row>
    <row r="40" spans="1:15" x14ac:dyDescent="0.25">
      <c r="A40" s="56" t="s">
        <v>25</v>
      </c>
      <c r="B40" s="25">
        <f>+C40/C42</f>
        <v>0.73333333333333328</v>
      </c>
      <c r="C40" s="5">
        <v>110000</v>
      </c>
      <c r="D40" s="5">
        <f t="shared" ref="D40:D42" si="29">ROUND(IF(C40&gt;=$D$2,($D$3*$D$4),(C40*$B$2)),0)</f>
        <v>6820</v>
      </c>
      <c r="E40" s="5">
        <f t="shared" si="10"/>
        <v>1595</v>
      </c>
      <c r="F40" s="5">
        <f t="shared" si="11"/>
        <v>30019</v>
      </c>
      <c r="G40" s="5">
        <f t="shared" si="12"/>
        <v>44</v>
      </c>
      <c r="H40" s="5">
        <f>ROUND($B$9*B40,0)</f>
        <v>15440</v>
      </c>
      <c r="I40" s="5">
        <f t="shared" si="14"/>
        <v>40</v>
      </c>
      <c r="J40" s="5">
        <f>SUM(D40:I40)</f>
        <v>53958</v>
      </c>
      <c r="K40" s="5">
        <f>C40+J40</f>
        <v>163958</v>
      </c>
      <c r="L40" s="5"/>
      <c r="M40" s="5"/>
      <c r="N40" s="5"/>
      <c r="O40" s="5"/>
    </row>
    <row r="41" spans="1:15" x14ac:dyDescent="0.25">
      <c r="A41" s="29"/>
      <c r="B41" s="25">
        <f>+C41/C42</f>
        <v>0.26666666666666666</v>
      </c>
      <c r="C41" s="5">
        <v>40000</v>
      </c>
      <c r="D41" s="5">
        <f t="shared" si="29"/>
        <v>2480</v>
      </c>
      <c r="E41" s="5">
        <f t="shared" si="10"/>
        <v>580</v>
      </c>
      <c r="F41" s="5">
        <f t="shared" si="11"/>
        <v>10916</v>
      </c>
      <c r="G41" s="5">
        <f t="shared" si="12"/>
        <v>16</v>
      </c>
      <c r="H41" s="5">
        <f t="shared" ref="H41:H42" si="30">ROUND($B$9*B41,0)</f>
        <v>5614</v>
      </c>
      <c r="I41" s="5">
        <f t="shared" si="14"/>
        <v>15</v>
      </c>
      <c r="J41" s="5">
        <f t="shared" ref="J41:J42" si="31">SUM(D41:I41)</f>
        <v>19621</v>
      </c>
      <c r="K41" s="5">
        <f t="shared" ref="K41:K42" si="32">C41+J41</f>
        <v>59621</v>
      </c>
      <c r="L41" s="5"/>
      <c r="M41" s="5"/>
      <c r="N41" s="5"/>
      <c r="O41" s="5"/>
    </row>
    <row r="42" spans="1:15" s="17" customFormat="1" ht="15.75" thickBot="1" x14ac:dyDescent="0.3">
      <c r="A42" s="29"/>
      <c r="B42" s="23">
        <f>SUM(B40:B41)</f>
        <v>1</v>
      </c>
      <c r="C42" s="12">
        <f>SUM(C40:C41)</f>
        <v>150000</v>
      </c>
      <c r="D42" s="12">
        <f t="shared" si="29"/>
        <v>8854</v>
      </c>
      <c r="E42" s="12">
        <f t="shared" si="10"/>
        <v>2175</v>
      </c>
      <c r="F42" s="12">
        <f t="shared" si="11"/>
        <v>40935</v>
      </c>
      <c r="G42" s="12">
        <f t="shared" si="12"/>
        <v>60</v>
      </c>
      <c r="H42" s="12">
        <f t="shared" si="30"/>
        <v>21054</v>
      </c>
      <c r="I42" s="12">
        <f t="shared" si="14"/>
        <v>55</v>
      </c>
      <c r="J42" s="12">
        <f t="shared" si="31"/>
        <v>73133</v>
      </c>
      <c r="K42" s="12">
        <f t="shared" si="32"/>
        <v>223133</v>
      </c>
      <c r="L42" s="16"/>
      <c r="M42" s="16"/>
      <c r="N42" s="16"/>
      <c r="O42" s="16"/>
    </row>
    <row r="43" spans="1:15" ht="15.75" thickTop="1" x14ac:dyDescent="0.25">
      <c r="A43" s="29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5">
      <c r="A44" s="29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5">
      <c r="A45" s="57" t="s">
        <v>24</v>
      </c>
      <c r="B45" s="25">
        <f>+C45/C47</f>
        <v>0.13333333333333333</v>
      </c>
      <c r="C45" s="5">
        <v>20000</v>
      </c>
      <c r="D45" s="5">
        <f t="shared" ref="D45:D47" si="33">ROUND(IF(C45&gt;=$D$2,($D$3*$D$4),(C45*$B$2)),0)</f>
        <v>1240</v>
      </c>
      <c r="E45" s="5">
        <f t="shared" si="10"/>
        <v>290</v>
      </c>
      <c r="F45" s="5">
        <f>ROUND(C45*$B$5,0)</f>
        <v>1718</v>
      </c>
      <c r="G45" s="5">
        <f t="shared" si="12"/>
        <v>8</v>
      </c>
      <c r="H45" s="5">
        <f t="shared" si="13"/>
        <v>0</v>
      </c>
      <c r="I45" s="5">
        <f t="shared" si="14"/>
        <v>7</v>
      </c>
      <c r="J45" s="5">
        <f>SUM(D45:I45)</f>
        <v>3263</v>
      </c>
      <c r="K45" s="5">
        <f>C45+J45</f>
        <v>23263</v>
      </c>
      <c r="L45" s="5"/>
      <c r="M45" s="5"/>
      <c r="N45" s="5"/>
      <c r="O45" s="5"/>
    </row>
    <row r="46" spans="1:15" x14ac:dyDescent="0.25">
      <c r="A46" s="29"/>
      <c r="B46" s="25">
        <f>+C46/C47</f>
        <v>0.8666666666666667</v>
      </c>
      <c r="C46" s="5">
        <v>130000</v>
      </c>
      <c r="D46" s="5">
        <f t="shared" si="33"/>
        <v>8060</v>
      </c>
      <c r="E46" s="5">
        <f t="shared" si="10"/>
        <v>1885</v>
      </c>
      <c r="F46" s="5">
        <f t="shared" ref="F46:F47" si="34">ROUND(C46*$B$5,0)</f>
        <v>11167</v>
      </c>
      <c r="G46" s="5">
        <f t="shared" si="12"/>
        <v>52</v>
      </c>
      <c r="H46" s="5">
        <f t="shared" si="13"/>
        <v>0</v>
      </c>
      <c r="I46" s="5">
        <f t="shared" si="14"/>
        <v>48</v>
      </c>
      <c r="J46" s="5">
        <f t="shared" ref="J46:J47" si="35">SUM(D46:I46)</f>
        <v>21212</v>
      </c>
      <c r="K46" s="5">
        <f t="shared" ref="K46:K47" si="36">C46+J46</f>
        <v>151212</v>
      </c>
      <c r="L46" s="5"/>
      <c r="M46" s="5"/>
      <c r="N46" s="5"/>
      <c r="O46" s="5"/>
    </row>
    <row r="47" spans="1:15" s="17" customFormat="1" ht="15.75" thickBot="1" x14ac:dyDescent="0.3">
      <c r="A47" s="29"/>
      <c r="B47" s="23">
        <f t="shared" ref="B47:C47" si="37">SUM(B45:B46)</f>
        <v>1</v>
      </c>
      <c r="C47" s="12">
        <f t="shared" si="37"/>
        <v>150000</v>
      </c>
      <c r="D47" s="12">
        <f t="shared" si="33"/>
        <v>8854</v>
      </c>
      <c r="E47" s="12">
        <f t="shared" si="10"/>
        <v>2175</v>
      </c>
      <c r="F47" s="12">
        <f t="shared" si="34"/>
        <v>12885</v>
      </c>
      <c r="G47" s="12">
        <f t="shared" si="12"/>
        <v>60</v>
      </c>
      <c r="H47" s="12">
        <f t="shared" si="13"/>
        <v>0</v>
      </c>
      <c r="I47" s="12">
        <f t="shared" si="14"/>
        <v>55</v>
      </c>
      <c r="J47" s="12">
        <f t="shared" si="35"/>
        <v>24029</v>
      </c>
      <c r="K47" s="12">
        <f t="shared" si="36"/>
        <v>174029</v>
      </c>
      <c r="L47" s="16"/>
      <c r="M47" s="16"/>
      <c r="N47" s="16"/>
      <c r="O47" s="16"/>
    </row>
    <row r="48" spans="1:15" ht="15.75" thickTop="1" x14ac:dyDescent="0.25">
      <c r="A48" s="29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29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7" t="s">
        <v>23</v>
      </c>
      <c r="B50" s="25">
        <f>+C50/C52</f>
        <v>0.3</v>
      </c>
      <c r="C50" s="5">
        <v>45000</v>
      </c>
      <c r="D50" s="5">
        <f t="shared" ref="D50:D52" si="38">ROUND(IF(C50&gt;=$D$2,($D$3*$D$4),(C50*$B$2)),0)</f>
        <v>2790</v>
      </c>
      <c r="E50" s="5">
        <f t="shared" si="10"/>
        <v>653</v>
      </c>
      <c r="F50" s="5">
        <f>ROUND(C50*$B$5,0)</f>
        <v>3866</v>
      </c>
      <c r="G50" s="5">
        <f t="shared" si="12"/>
        <v>18</v>
      </c>
      <c r="H50" s="5">
        <f>ROUND($B$8*B50,0)</f>
        <v>2824</v>
      </c>
      <c r="I50" s="5">
        <f t="shared" si="14"/>
        <v>17</v>
      </c>
      <c r="J50" s="5">
        <f>SUM(D50:I50)</f>
        <v>10168</v>
      </c>
      <c r="K50" s="5">
        <f>C50+J50</f>
        <v>55168</v>
      </c>
      <c r="L50" s="5"/>
      <c r="M50" s="5"/>
      <c r="N50" s="5"/>
      <c r="O50" s="5"/>
    </row>
    <row r="51" spans="1:15" x14ac:dyDescent="0.25">
      <c r="A51" s="29"/>
      <c r="B51" s="25">
        <f>+C51/C52</f>
        <v>0.7</v>
      </c>
      <c r="C51" s="5">
        <v>105000</v>
      </c>
      <c r="D51" s="5">
        <f t="shared" si="38"/>
        <v>6510</v>
      </c>
      <c r="E51" s="5">
        <f t="shared" si="10"/>
        <v>1523</v>
      </c>
      <c r="F51" s="5">
        <f t="shared" ref="F51:F52" si="39">ROUND(C51*$B$5,0)</f>
        <v>9020</v>
      </c>
      <c r="G51" s="5">
        <f t="shared" si="12"/>
        <v>42</v>
      </c>
      <c r="H51" s="5">
        <f t="shared" ref="H51:H52" si="40">ROUND($B$8*B51,0)</f>
        <v>6589</v>
      </c>
      <c r="I51" s="5">
        <f t="shared" si="14"/>
        <v>39</v>
      </c>
      <c r="J51" s="5">
        <f t="shared" ref="J51:J52" si="41">SUM(D51:I51)</f>
        <v>23723</v>
      </c>
      <c r="K51" s="5">
        <f t="shared" ref="K51:K52" si="42">C51+J51</f>
        <v>128723</v>
      </c>
      <c r="L51" s="5"/>
      <c r="M51" s="5"/>
      <c r="N51" s="5"/>
      <c r="O51" s="5"/>
    </row>
    <row r="52" spans="1:15" ht="15.75" thickBot="1" x14ac:dyDescent="0.3">
      <c r="A52" s="29"/>
      <c r="B52" s="23">
        <f>SUM(B50:B51)</f>
        <v>1</v>
      </c>
      <c r="C52" s="12">
        <f>SUM(C50:C51)</f>
        <v>150000</v>
      </c>
      <c r="D52" s="12">
        <f t="shared" si="38"/>
        <v>8854</v>
      </c>
      <c r="E52" s="12">
        <f t="shared" si="10"/>
        <v>2175</v>
      </c>
      <c r="F52" s="12">
        <f t="shared" si="39"/>
        <v>12885</v>
      </c>
      <c r="G52" s="12">
        <f t="shared" si="12"/>
        <v>60</v>
      </c>
      <c r="H52" s="12">
        <f t="shared" si="40"/>
        <v>9413</v>
      </c>
      <c r="I52" s="12">
        <f t="shared" si="14"/>
        <v>55</v>
      </c>
      <c r="J52" s="12">
        <f t="shared" si="41"/>
        <v>33442</v>
      </c>
      <c r="K52" s="12">
        <f t="shared" si="42"/>
        <v>183442</v>
      </c>
      <c r="L52" s="5"/>
      <c r="M52" s="5"/>
      <c r="N52" s="5"/>
      <c r="O52" s="5"/>
    </row>
    <row r="53" spans="1:15" ht="15.75" thickTop="1" x14ac:dyDescent="0.25">
      <c r="A53" s="29"/>
      <c r="B53" s="2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29"/>
      <c r="B54" s="2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7" t="s">
        <v>21</v>
      </c>
      <c r="B55" s="25">
        <f>+C55/C57</f>
        <v>0.16666666666666666</v>
      </c>
      <c r="C55" s="5">
        <v>25000</v>
      </c>
      <c r="D55" s="5">
        <f t="shared" ref="D55:D57" si="43">ROUND(IF(C55&gt;=$D$2,($D$3*$D$4),(C55*$B$2)),0)</f>
        <v>1550</v>
      </c>
      <c r="E55" s="5">
        <f t="shared" ref="E55:E57" si="44">ROUND(C55*$B$3,0)</f>
        <v>363</v>
      </c>
      <c r="F55" s="5">
        <f>ROUND(C55*$B$5,0)</f>
        <v>2148</v>
      </c>
      <c r="G55" s="5">
        <f t="shared" ref="G55:G57" si="45">ROUND(C55*$B$6,0)</f>
        <v>10</v>
      </c>
      <c r="H55" s="5">
        <f>ROUND($B$10*B55,0)</f>
        <v>1755</v>
      </c>
      <c r="I55" s="5">
        <f t="shared" ref="I55:I57" si="46">ROUND($B$12*B55,0)</f>
        <v>9</v>
      </c>
      <c r="J55" s="5">
        <f>SUM(D55:I55)</f>
        <v>5835</v>
      </c>
      <c r="K55" s="5">
        <f>C55+J55</f>
        <v>30835</v>
      </c>
      <c r="L55" s="5"/>
      <c r="M55" s="5"/>
      <c r="N55" s="5"/>
      <c r="O55" s="5"/>
    </row>
    <row r="56" spans="1:15" x14ac:dyDescent="0.25">
      <c r="A56" s="29"/>
      <c r="B56" s="25">
        <f>+C56/C57</f>
        <v>0.83333333333333337</v>
      </c>
      <c r="C56" s="5">
        <v>125000</v>
      </c>
      <c r="D56" s="5">
        <f t="shared" si="43"/>
        <v>7750</v>
      </c>
      <c r="E56" s="5">
        <f t="shared" si="44"/>
        <v>1813</v>
      </c>
      <c r="F56" s="5">
        <f t="shared" ref="F56:F57" si="47">ROUND(C56*$B$5,0)</f>
        <v>10738</v>
      </c>
      <c r="G56" s="5">
        <f t="shared" si="45"/>
        <v>50</v>
      </c>
      <c r="H56" s="5">
        <f>ROUND($B$10*B56,0)</f>
        <v>8773</v>
      </c>
      <c r="I56" s="5">
        <f t="shared" si="46"/>
        <v>46</v>
      </c>
      <c r="J56" s="5">
        <f t="shared" ref="J56:J57" si="48">SUM(D56:I56)</f>
        <v>29170</v>
      </c>
      <c r="K56" s="5">
        <f t="shared" ref="K56:K57" si="49">C56+J56</f>
        <v>154170</v>
      </c>
      <c r="L56" s="5"/>
      <c r="M56" s="5"/>
      <c r="N56" s="5"/>
      <c r="O56" s="5"/>
    </row>
    <row r="57" spans="1:15" s="4" customFormat="1" ht="15.75" thickBot="1" x14ac:dyDescent="0.3">
      <c r="A57" s="29"/>
      <c r="B57" s="23">
        <f>SUM(B55:B56)</f>
        <v>1</v>
      </c>
      <c r="C57" s="12">
        <f>SUM(C55:C56)</f>
        <v>150000</v>
      </c>
      <c r="D57" s="12">
        <f t="shared" si="43"/>
        <v>8854</v>
      </c>
      <c r="E57" s="12">
        <f t="shared" si="44"/>
        <v>2175</v>
      </c>
      <c r="F57" s="12">
        <f t="shared" si="47"/>
        <v>12885</v>
      </c>
      <c r="G57" s="12">
        <f t="shared" si="45"/>
        <v>60</v>
      </c>
      <c r="H57" s="12">
        <f>ROUND($B$10*B57,0)</f>
        <v>10527</v>
      </c>
      <c r="I57" s="12">
        <f t="shared" si="46"/>
        <v>55</v>
      </c>
      <c r="J57" s="12">
        <f t="shared" si="48"/>
        <v>34556</v>
      </c>
      <c r="K57" s="12">
        <f t="shared" si="49"/>
        <v>184556</v>
      </c>
      <c r="L57" s="26"/>
      <c r="M57" s="26"/>
      <c r="N57" s="26"/>
      <c r="O57" s="26"/>
    </row>
    <row r="58" spans="1:15" s="4" customFormat="1" ht="15.75" thickTop="1" x14ac:dyDescent="0.25">
      <c r="A58" s="29"/>
      <c r="B58" s="51"/>
      <c r="C58" s="48"/>
      <c r="D58" s="48"/>
      <c r="E58" s="48"/>
      <c r="F58" s="48"/>
      <c r="G58" s="48"/>
      <c r="H58" s="48"/>
      <c r="I58" s="48"/>
      <c r="J58" s="48"/>
      <c r="K58" s="48"/>
      <c r="L58" s="26"/>
      <c r="M58" s="26"/>
      <c r="N58" s="26"/>
      <c r="O58" s="26"/>
    </row>
    <row r="59" spans="1:15" s="4" customFormat="1" x14ac:dyDescent="0.25">
      <c r="A59" s="29"/>
      <c r="B59" s="51"/>
      <c r="C59" s="48"/>
      <c r="D59" s="48"/>
      <c r="E59" s="48"/>
      <c r="F59" s="48"/>
      <c r="G59" s="48"/>
      <c r="H59" s="48"/>
      <c r="I59" s="48"/>
      <c r="J59" s="48"/>
      <c r="K59" s="48"/>
      <c r="L59" s="26"/>
      <c r="M59" s="26"/>
      <c r="N59" s="26"/>
      <c r="O59" s="26"/>
    </row>
    <row r="60" spans="1:15" x14ac:dyDescent="0.25">
      <c r="A60" s="57" t="s">
        <v>22</v>
      </c>
      <c r="B60" s="25">
        <f>+C60/C62</f>
        <v>0.16666666666666666</v>
      </c>
      <c r="C60" s="5">
        <v>25000</v>
      </c>
      <c r="D60" s="5">
        <f t="shared" ref="D60:D62" si="50">ROUND(IF(C60&gt;=$D$2,($D$3*$D$4),(C60*$B$2)),0)</f>
        <v>1550</v>
      </c>
      <c r="E60" s="5">
        <f t="shared" si="10"/>
        <v>363</v>
      </c>
      <c r="F60" s="5">
        <f>ROUND(C60*$B$5,0)</f>
        <v>2148</v>
      </c>
      <c r="G60" s="5">
        <f t="shared" si="12"/>
        <v>10</v>
      </c>
      <c r="H60" s="5">
        <f>ROUND($B$9*B60,0)</f>
        <v>3509</v>
      </c>
      <c r="I60" s="5">
        <f t="shared" si="14"/>
        <v>9</v>
      </c>
      <c r="J60" s="5">
        <f>SUM(D60:I60)</f>
        <v>7589</v>
      </c>
      <c r="K60" s="5">
        <f>C60+J60</f>
        <v>32589</v>
      </c>
      <c r="L60" s="5"/>
      <c r="M60" s="5"/>
      <c r="N60" s="5"/>
      <c r="O60" s="5"/>
    </row>
    <row r="61" spans="1:15" x14ac:dyDescent="0.25">
      <c r="A61" s="29"/>
      <c r="B61" s="25">
        <f>+C61/C62</f>
        <v>0.83333333333333337</v>
      </c>
      <c r="C61" s="5">
        <v>125000</v>
      </c>
      <c r="D61" s="5">
        <f t="shared" si="50"/>
        <v>7750</v>
      </c>
      <c r="E61" s="5">
        <f t="shared" si="10"/>
        <v>1813</v>
      </c>
      <c r="F61" s="5">
        <f t="shared" ref="F61:F62" si="51">ROUND(C61*$B$5,0)</f>
        <v>10738</v>
      </c>
      <c r="G61" s="5">
        <f t="shared" si="12"/>
        <v>50</v>
      </c>
      <c r="H61" s="5">
        <f t="shared" ref="H61:H62" si="52">ROUND($B$9*B61,0)</f>
        <v>17545</v>
      </c>
      <c r="I61" s="5">
        <f t="shared" si="14"/>
        <v>46</v>
      </c>
      <c r="J61" s="5">
        <f t="shared" ref="J61:J62" si="53">SUM(D61:I61)</f>
        <v>37942</v>
      </c>
      <c r="K61" s="5">
        <f t="shared" ref="K61:K62" si="54">C61+J61</f>
        <v>162942</v>
      </c>
      <c r="L61" s="5"/>
      <c r="M61" s="5"/>
      <c r="N61" s="5"/>
      <c r="O61" s="5"/>
    </row>
    <row r="62" spans="1:15" s="4" customFormat="1" ht="15.75" thickBot="1" x14ac:dyDescent="0.3">
      <c r="A62" s="29"/>
      <c r="B62" s="23">
        <f>SUM(B60:B61)</f>
        <v>1</v>
      </c>
      <c r="C62" s="12">
        <f>SUM(C60:C61)</f>
        <v>150000</v>
      </c>
      <c r="D62" s="12">
        <f t="shared" si="50"/>
        <v>8854</v>
      </c>
      <c r="E62" s="12">
        <f t="shared" si="10"/>
        <v>2175</v>
      </c>
      <c r="F62" s="12">
        <f t="shared" si="51"/>
        <v>12885</v>
      </c>
      <c r="G62" s="12">
        <f t="shared" si="12"/>
        <v>60</v>
      </c>
      <c r="H62" s="12">
        <f t="shared" si="52"/>
        <v>21054</v>
      </c>
      <c r="I62" s="12">
        <f t="shared" si="14"/>
        <v>55</v>
      </c>
      <c r="J62" s="12">
        <f t="shared" si="53"/>
        <v>45083</v>
      </c>
      <c r="K62" s="12">
        <f t="shared" si="54"/>
        <v>195083</v>
      </c>
      <c r="L62" s="26"/>
      <c r="M62" s="26"/>
      <c r="N62" s="26"/>
      <c r="O62" s="26"/>
    </row>
    <row r="63" spans="1:15" ht="15.75" thickTop="1" x14ac:dyDescent="0.25">
      <c r="A63" s="2"/>
      <c r="B63" s="2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5">
      <c r="A64" s="2"/>
      <c r="B64" s="2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1" x14ac:dyDescent="0.25">
      <c r="A65" s="2"/>
      <c r="B65" s="24"/>
      <c r="K65" s="5"/>
    </row>
    <row r="66" spans="1:11" x14ac:dyDescent="0.25">
      <c r="A66" s="20"/>
      <c r="B66" s="24"/>
    </row>
    <row r="67" spans="1:11" x14ac:dyDescent="0.25">
      <c r="B67" s="44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0"/>
  <sheetViews>
    <sheetView zoomScaleNormal="100" workbookViewId="0">
      <selection activeCell="N21" sqref="N21"/>
    </sheetView>
  </sheetViews>
  <sheetFormatPr defaultRowHeight="15" x14ac:dyDescent="0.25"/>
  <cols>
    <col min="1" max="1" width="19.140625" bestFit="1" customWidth="1"/>
    <col min="2" max="2" width="8.5703125" bestFit="1" customWidth="1"/>
    <col min="3" max="3" width="10.7109375" bestFit="1" customWidth="1"/>
    <col min="4" max="4" width="9.5703125" customWidth="1"/>
    <col min="5" max="5" width="10.42578125" bestFit="1" customWidth="1"/>
    <col min="6" max="6" width="11.42578125" bestFit="1" customWidth="1"/>
    <col min="7" max="7" width="10.5703125" bestFit="1" customWidth="1"/>
    <col min="8" max="8" width="11" bestFit="1" customWidth="1"/>
    <col min="9" max="9" width="11.7109375" bestFit="1" customWidth="1"/>
    <col min="10" max="10" width="11.5703125" bestFit="1" customWidth="1"/>
  </cols>
  <sheetData>
    <row r="1" spans="1:10" ht="21.75" thickBo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20" t="s">
        <v>7</v>
      </c>
      <c r="B2" s="21">
        <v>6.2E-2</v>
      </c>
      <c r="D2" s="5">
        <v>142800</v>
      </c>
      <c r="E2" t="s">
        <v>38</v>
      </c>
    </row>
    <row r="3" spans="1:10" x14ac:dyDescent="0.25">
      <c r="A3" s="20" t="s">
        <v>1</v>
      </c>
      <c r="B3" s="20">
        <v>1.4500000000000001E-2</v>
      </c>
      <c r="C3" s="27"/>
      <c r="D3" s="5">
        <v>8853.6</v>
      </c>
      <c r="E3" t="s">
        <v>2</v>
      </c>
    </row>
    <row r="4" spans="1:10" x14ac:dyDescent="0.25">
      <c r="A4" s="20" t="s">
        <v>13</v>
      </c>
      <c r="B4" s="21">
        <v>0.2445</v>
      </c>
      <c r="C4" s="7"/>
      <c r="D4">
        <v>1</v>
      </c>
      <c r="E4" t="s">
        <v>39</v>
      </c>
    </row>
    <row r="5" spans="1:10" x14ac:dyDescent="0.25">
      <c r="A5" s="20" t="s">
        <v>31</v>
      </c>
      <c r="B5" s="20">
        <v>0</v>
      </c>
      <c r="C5" s="7"/>
    </row>
    <row r="6" spans="1:10" x14ac:dyDescent="0.25">
      <c r="A6" s="20" t="s">
        <v>32</v>
      </c>
      <c r="B6" s="22">
        <v>8913.2199999999993</v>
      </c>
      <c r="C6" s="10"/>
    </row>
    <row r="7" spans="1:10" x14ac:dyDescent="0.25">
      <c r="A7" s="20" t="s">
        <v>33</v>
      </c>
      <c r="B7" s="22">
        <v>19254.16</v>
      </c>
      <c r="C7" s="10"/>
    </row>
    <row r="8" spans="1:10" x14ac:dyDescent="0.25">
      <c r="A8" s="20" t="s">
        <v>34</v>
      </c>
      <c r="B8" s="22">
        <v>10527.08</v>
      </c>
      <c r="C8" s="10"/>
    </row>
    <row r="9" spans="1:10" x14ac:dyDescent="0.25">
      <c r="A9" s="20" t="s">
        <v>35</v>
      </c>
      <c r="B9" s="22">
        <v>14083.69</v>
      </c>
      <c r="C9" s="10"/>
    </row>
    <row r="10" spans="1:10" x14ac:dyDescent="0.25">
      <c r="A10" s="20" t="s">
        <v>3</v>
      </c>
      <c r="B10" s="22">
        <v>55</v>
      </c>
    </row>
    <row r="11" spans="1:10" s="36" customFormat="1" ht="15.75" thickBot="1" x14ac:dyDescent="0.3">
      <c r="A11" s="33" t="s">
        <v>4</v>
      </c>
      <c r="B11" s="34" t="s">
        <v>5</v>
      </c>
      <c r="C11" s="34" t="s">
        <v>6</v>
      </c>
      <c r="D11" s="35" t="s">
        <v>7</v>
      </c>
      <c r="E11" s="34" t="s">
        <v>1</v>
      </c>
      <c r="F11" s="34" t="s">
        <v>8</v>
      </c>
      <c r="G11" s="34" t="s">
        <v>9</v>
      </c>
      <c r="H11" s="34" t="s">
        <v>3</v>
      </c>
      <c r="I11" s="34" t="s">
        <v>10</v>
      </c>
      <c r="J11" s="34" t="s">
        <v>11</v>
      </c>
    </row>
    <row r="12" spans="1:10" x14ac:dyDescent="0.25">
      <c r="B12" s="28"/>
    </row>
    <row r="13" spans="1:10" ht="15.75" thickBot="1" x14ac:dyDescent="0.3">
      <c r="A13" s="53" t="s">
        <v>19</v>
      </c>
      <c r="B13" s="39">
        <v>1</v>
      </c>
      <c r="C13" s="12">
        <v>45765</v>
      </c>
      <c r="D13" s="12">
        <f>ROUND(IF(C13&gt;=$D$2,($D$3*$D$4),(C13*$B$2)),0)</f>
        <v>2837</v>
      </c>
      <c r="E13" s="12">
        <f>ROUND(C13*$B$3,0)</f>
        <v>664</v>
      </c>
      <c r="F13" s="12">
        <f>ROUND(C13*$B$4,0)</f>
        <v>11190</v>
      </c>
      <c r="G13" s="12">
        <f>ROUND($B$9*B13,0)</f>
        <v>14084</v>
      </c>
      <c r="H13" s="12">
        <f t="shared" ref="H13" si="0">ROUND($B$10*B13,0)</f>
        <v>55</v>
      </c>
      <c r="I13" s="12">
        <f>SUM(D13:H13)</f>
        <v>28830</v>
      </c>
      <c r="J13" s="12">
        <f>C13+I13</f>
        <v>74595</v>
      </c>
    </row>
    <row r="14" spans="1:10" ht="15.75" thickTop="1" x14ac:dyDescent="0.25">
      <c r="A14" s="17"/>
      <c r="B14" s="40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17"/>
      <c r="B15" s="40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29" t="s">
        <v>15</v>
      </c>
      <c r="B16" s="40">
        <f>+C16/C18</f>
        <v>0.37921992789249426</v>
      </c>
      <c r="C16" s="5">
        <v>17355</v>
      </c>
      <c r="D16" s="5">
        <f t="shared" ref="D16:D18" si="1">ROUND(IF(C16&gt;=$D$2,($D$3*$D$4),(C16*$B$2)),0)</f>
        <v>1076</v>
      </c>
      <c r="E16" s="5">
        <f>ROUND(C16*$B$3,0)</f>
        <v>252</v>
      </c>
      <c r="F16" s="5">
        <f>ROUND(C16*$B$4,0)</f>
        <v>4243</v>
      </c>
      <c r="G16" s="5">
        <f>ROUND($B$9*B16,0)</f>
        <v>5341</v>
      </c>
      <c r="H16" s="5">
        <f>ROUND($B$10*B16,0)</f>
        <v>21</v>
      </c>
      <c r="I16" s="5">
        <f>SUM(D16:H16)</f>
        <v>10933</v>
      </c>
      <c r="J16" s="5">
        <f>C16+I16</f>
        <v>28288</v>
      </c>
    </row>
    <row r="17" spans="1:11" x14ac:dyDescent="0.25">
      <c r="A17" s="29"/>
      <c r="B17" s="41">
        <f>+C17/C18</f>
        <v>0.62078007210750574</v>
      </c>
      <c r="C17" s="5">
        <v>28410</v>
      </c>
      <c r="D17" s="5">
        <f t="shared" si="1"/>
        <v>1761</v>
      </c>
      <c r="E17" s="5">
        <f t="shared" ref="E17:E18" si="2">ROUND(C17*$B$3,0)</f>
        <v>412</v>
      </c>
      <c r="F17" s="5">
        <f t="shared" ref="F17:F18" si="3">ROUND(C17*$B$4,0)</f>
        <v>6946</v>
      </c>
      <c r="G17" s="5">
        <f t="shared" ref="G17:G18" si="4">ROUND($B$9*B17,0)</f>
        <v>8743</v>
      </c>
      <c r="H17" s="5">
        <f t="shared" ref="H17:H18" si="5">ROUND($B$10*B17,0)</f>
        <v>34</v>
      </c>
      <c r="I17" s="5">
        <f t="shared" ref="I17:I18" si="6">SUM(D17:H17)</f>
        <v>17896</v>
      </c>
      <c r="J17" s="5">
        <f t="shared" ref="J17:J18" si="7">C17+I17</f>
        <v>46306</v>
      </c>
    </row>
    <row r="18" spans="1:11" s="17" customFormat="1" ht="15.75" thickBot="1" x14ac:dyDescent="0.3">
      <c r="A18" s="29"/>
      <c r="B18" s="23">
        <f t="shared" ref="B18:C18" si="8">SUM(B16:B17)</f>
        <v>1</v>
      </c>
      <c r="C18" s="12">
        <f t="shared" si="8"/>
        <v>45765</v>
      </c>
      <c r="D18" s="12">
        <f t="shared" si="1"/>
        <v>2837</v>
      </c>
      <c r="E18" s="12">
        <f t="shared" si="2"/>
        <v>664</v>
      </c>
      <c r="F18" s="12">
        <f t="shared" si="3"/>
        <v>11190</v>
      </c>
      <c r="G18" s="12">
        <f t="shared" si="4"/>
        <v>14084</v>
      </c>
      <c r="H18" s="12">
        <f t="shared" si="5"/>
        <v>55</v>
      </c>
      <c r="I18" s="12">
        <f t="shared" si="6"/>
        <v>28830</v>
      </c>
      <c r="J18" s="12">
        <f t="shared" si="7"/>
        <v>74595</v>
      </c>
    </row>
    <row r="19" spans="1:11" s="17" customFormat="1" ht="15.75" thickTop="1" x14ac:dyDescent="0.25">
      <c r="A19" s="29"/>
      <c r="B19" s="42"/>
      <c r="C19" s="16"/>
      <c r="D19" s="5"/>
      <c r="E19" s="16"/>
      <c r="F19" s="16"/>
      <c r="G19" s="16"/>
      <c r="H19" s="16"/>
      <c r="I19" s="16"/>
      <c r="J19" s="16"/>
    </row>
    <row r="20" spans="1:11" s="17" customFormat="1" x14ac:dyDescent="0.25">
      <c r="A20" s="29"/>
      <c r="B20" s="42"/>
      <c r="C20" s="16"/>
      <c r="D20" s="5"/>
      <c r="E20" s="16"/>
      <c r="F20" s="16"/>
      <c r="G20" s="16"/>
      <c r="H20" s="16"/>
      <c r="I20" s="16"/>
      <c r="J20" s="16"/>
      <c r="K20" s="52"/>
    </row>
    <row r="21" spans="1:11" x14ac:dyDescent="0.25">
      <c r="A21" s="29" t="s">
        <v>16</v>
      </c>
      <c r="B21" s="40">
        <f>+C21/C23</f>
        <v>0.37921992789249426</v>
      </c>
      <c r="C21" s="5">
        <v>17355</v>
      </c>
      <c r="D21" s="5">
        <f t="shared" ref="D21:D23" si="9">ROUND(IF(C21&gt;=$D$2,($D$3*$D$4),(C21*$B$2)),0)</f>
        <v>1076</v>
      </c>
      <c r="E21" s="5">
        <f t="shared" ref="E21:E38" si="10">ROUND(C21*$B$3,0)</f>
        <v>252</v>
      </c>
      <c r="F21" s="5">
        <f t="shared" ref="F21:F38" si="11">ROUND(C21*$B$4,0)</f>
        <v>4243</v>
      </c>
      <c r="G21" s="5">
        <f t="shared" ref="G21:G23" si="12">ROUND($B$5*B21,0)</f>
        <v>0</v>
      </c>
      <c r="H21" s="5">
        <f t="shared" ref="H21:H38" si="13">ROUND($B$10*B21,0)</f>
        <v>21</v>
      </c>
      <c r="I21" s="5">
        <f>SUM(D21:H21)</f>
        <v>5592</v>
      </c>
      <c r="J21" s="5">
        <f>C21+I21</f>
        <v>22947</v>
      </c>
    </row>
    <row r="22" spans="1:11" x14ac:dyDescent="0.25">
      <c r="A22" s="29"/>
      <c r="B22" s="41">
        <f>+C22/C23</f>
        <v>0.62078007210750574</v>
      </c>
      <c r="C22" s="5">
        <v>28410</v>
      </c>
      <c r="D22" s="5">
        <f t="shared" si="9"/>
        <v>1761</v>
      </c>
      <c r="E22" s="5">
        <f t="shared" si="10"/>
        <v>412</v>
      </c>
      <c r="F22" s="5">
        <f t="shared" si="11"/>
        <v>6946</v>
      </c>
      <c r="G22" s="5">
        <f t="shared" si="12"/>
        <v>0</v>
      </c>
      <c r="H22" s="5">
        <f t="shared" si="13"/>
        <v>34</v>
      </c>
      <c r="I22" s="5">
        <f t="shared" ref="I22:I23" si="14">SUM(D22:H22)</f>
        <v>9153</v>
      </c>
      <c r="J22" s="5">
        <f t="shared" ref="J22:J23" si="15">C22+I22</f>
        <v>37563</v>
      </c>
    </row>
    <row r="23" spans="1:11" s="17" customFormat="1" ht="15.75" thickBot="1" x14ac:dyDescent="0.3">
      <c r="A23" s="29"/>
      <c r="B23" s="43">
        <f t="shared" ref="B23:C23" si="16">SUM(B21:B22)</f>
        <v>1</v>
      </c>
      <c r="C23" s="12">
        <f t="shared" si="16"/>
        <v>45765</v>
      </c>
      <c r="D23" s="12">
        <f t="shared" si="9"/>
        <v>2837</v>
      </c>
      <c r="E23" s="12">
        <f t="shared" si="10"/>
        <v>664</v>
      </c>
      <c r="F23" s="12">
        <f t="shared" si="11"/>
        <v>11190</v>
      </c>
      <c r="G23" s="12">
        <f t="shared" si="12"/>
        <v>0</v>
      </c>
      <c r="H23" s="12">
        <f t="shared" si="13"/>
        <v>55</v>
      </c>
      <c r="I23" s="12">
        <f t="shared" si="14"/>
        <v>14746</v>
      </c>
      <c r="J23" s="12">
        <f t="shared" si="15"/>
        <v>60511</v>
      </c>
    </row>
    <row r="24" spans="1:11" ht="15.75" thickTop="1" x14ac:dyDescent="0.25">
      <c r="A24" s="29"/>
      <c r="B24" s="40"/>
      <c r="C24" s="5"/>
      <c r="D24" s="5"/>
      <c r="E24" s="5"/>
      <c r="F24" s="5"/>
      <c r="G24" s="5"/>
      <c r="H24" s="5"/>
      <c r="I24" s="5"/>
      <c r="J24" s="5"/>
    </row>
    <row r="25" spans="1:11" x14ac:dyDescent="0.25">
      <c r="A25" s="29"/>
      <c r="B25" s="40"/>
      <c r="C25" s="5"/>
      <c r="D25" s="5"/>
      <c r="E25" s="5"/>
      <c r="F25" s="5"/>
      <c r="G25" s="5"/>
      <c r="H25" s="5"/>
      <c r="I25" s="5"/>
      <c r="J25" s="5"/>
    </row>
    <row r="26" spans="1:11" x14ac:dyDescent="0.25">
      <c r="A26" s="29" t="s">
        <v>17</v>
      </c>
      <c r="B26" s="40">
        <f>+C26/C28</f>
        <v>0.46546487490440291</v>
      </c>
      <c r="C26" s="5">
        <v>21302</v>
      </c>
      <c r="D26" s="5">
        <f t="shared" ref="D26:D28" si="17">ROUND(IF(C26&gt;=$D$2,($D$3*$D$4),(C26*$B$2)),0)</f>
        <v>1321</v>
      </c>
      <c r="E26" s="5">
        <f t="shared" si="10"/>
        <v>309</v>
      </c>
      <c r="F26" s="5">
        <f t="shared" si="11"/>
        <v>5208</v>
      </c>
      <c r="G26" s="5">
        <f>ROUND($B$6*B26,0)</f>
        <v>4149</v>
      </c>
      <c r="H26" s="5">
        <f t="shared" si="13"/>
        <v>26</v>
      </c>
      <c r="I26" s="5">
        <f>SUM(D26:H26)</f>
        <v>11013</v>
      </c>
      <c r="J26" s="5">
        <f>C26+I26</f>
        <v>32315</v>
      </c>
    </row>
    <row r="27" spans="1:11" x14ac:dyDescent="0.25">
      <c r="A27" s="29"/>
      <c r="B27" s="41">
        <f>+C27/C28</f>
        <v>0.53453512509559709</v>
      </c>
      <c r="C27" s="5">
        <v>24463</v>
      </c>
      <c r="D27" s="5">
        <f t="shared" si="17"/>
        <v>1517</v>
      </c>
      <c r="E27" s="5">
        <f t="shared" si="10"/>
        <v>355</v>
      </c>
      <c r="F27" s="5">
        <f t="shared" si="11"/>
        <v>5981</v>
      </c>
      <c r="G27" s="5">
        <f t="shared" ref="G27:G28" si="18">ROUND($B$6*B27,0)</f>
        <v>4764</v>
      </c>
      <c r="H27" s="5">
        <f t="shared" si="13"/>
        <v>29</v>
      </c>
      <c r="I27" s="5">
        <f t="shared" ref="I27:I28" si="19">SUM(D27:H27)</f>
        <v>12646</v>
      </c>
      <c r="J27" s="5">
        <f t="shared" ref="J27:J28" si="20">C27+I27</f>
        <v>37109</v>
      </c>
    </row>
    <row r="28" spans="1:11" s="17" customFormat="1" ht="15.75" thickBot="1" x14ac:dyDescent="0.3">
      <c r="A28" s="29"/>
      <c r="B28" s="43">
        <f>SUM(B26:B27)</f>
        <v>1</v>
      </c>
      <c r="C28" s="12">
        <f>SUM(C26:C27)</f>
        <v>45765</v>
      </c>
      <c r="D28" s="12">
        <f t="shared" si="17"/>
        <v>2837</v>
      </c>
      <c r="E28" s="12">
        <f t="shared" si="10"/>
        <v>664</v>
      </c>
      <c r="F28" s="12">
        <f t="shared" si="11"/>
        <v>11190</v>
      </c>
      <c r="G28" s="12">
        <f t="shared" si="18"/>
        <v>8913</v>
      </c>
      <c r="H28" s="12">
        <f t="shared" si="13"/>
        <v>55</v>
      </c>
      <c r="I28" s="12">
        <f t="shared" si="19"/>
        <v>23659</v>
      </c>
      <c r="J28" s="12">
        <f t="shared" si="20"/>
        <v>69424</v>
      </c>
    </row>
    <row r="29" spans="1:11" ht="15.75" thickTop="1" x14ac:dyDescent="0.25">
      <c r="A29" s="29"/>
      <c r="B29" s="40"/>
      <c r="C29" s="5"/>
      <c r="D29" s="5"/>
      <c r="E29" s="5"/>
      <c r="F29" s="5"/>
      <c r="G29" s="5"/>
      <c r="H29" s="5"/>
      <c r="I29" s="5"/>
      <c r="J29" s="5"/>
    </row>
    <row r="30" spans="1:11" x14ac:dyDescent="0.25">
      <c r="A30" s="29"/>
      <c r="B30" s="40"/>
      <c r="C30" s="5"/>
      <c r="D30" s="5"/>
      <c r="E30" s="5"/>
      <c r="F30" s="5"/>
      <c r="G30" s="5"/>
      <c r="H30" s="5"/>
      <c r="I30" s="5"/>
      <c r="J30" s="5"/>
    </row>
    <row r="31" spans="1:11" x14ac:dyDescent="0.25">
      <c r="A31" s="29" t="s">
        <v>14</v>
      </c>
      <c r="B31" s="40">
        <f>+C31/C33</f>
        <v>0.46546487490440291</v>
      </c>
      <c r="C31" s="5">
        <v>21302</v>
      </c>
      <c r="D31" s="5">
        <f t="shared" ref="D31:D33" si="21">ROUND(IF(C31&gt;=$D$2,($D$3*$D$4),(C31*$B$2)),0)</f>
        <v>1321</v>
      </c>
      <c r="E31" s="5">
        <f t="shared" ref="E31:E33" si="22">ROUND(C31*$B$3,0)</f>
        <v>309</v>
      </c>
      <c r="F31" s="5">
        <f t="shared" ref="F31:F33" si="23">ROUND(C31*$B$4,0)</f>
        <v>5208</v>
      </c>
      <c r="G31" s="5">
        <f>ROUND($B$8*B31,0)</f>
        <v>4900</v>
      </c>
      <c r="H31" s="5">
        <f t="shared" ref="H31:H33" si="24">ROUND($B$10*B31,0)</f>
        <v>26</v>
      </c>
      <c r="I31" s="5">
        <f>SUM(D31:H31)</f>
        <v>11764</v>
      </c>
      <c r="J31" s="5">
        <f>C31+I31</f>
        <v>33066</v>
      </c>
    </row>
    <row r="32" spans="1:11" x14ac:dyDescent="0.25">
      <c r="A32" s="17"/>
      <c r="B32" s="44">
        <f>+C32/C33</f>
        <v>0.53453512509559709</v>
      </c>
      <c r="C32" s="5">
        <v>24463</v>
      </c>
      <c r="D32" s="5">
        <f t="shared" si="21"/>
        <v>1517</v>
      </c>
      <c r="E32" s="5">
        <f t="shared" si="22"/>
        <v>355</v>
      </c>
      <c r="F32" s="5">
        <f t="shared" si="23"/>
        <v>5981</v>
      </c>
      <c r="G32" s="5">
        <f>ROUND($B$8*B32,0)</f>
        <v>5627</v>
      </c>
      <c r="H32" s="5">
        <f t="shared" si="24"/>
        <v>29</v>
      </c>
      <c r="I32" s="5">
        <f t="shared" ref="I32:I33" si="25">SUM(D32:H32)</f>
        <v>13509</v>
      </c>
      <c r="J32" s="5">
        <f t="shared" ref="J32:J33" si="26">C32+I32</f>
        <v>37972</v>
      </c>
    </row>
    <row r="33" spans="1:10" ht="15.75" thickBot="1" x14ac:dyDescent="0.3">
      <c r="A33" s="17"/>
      <c r="B33" s="43">
        <f>SUM(B31:B32)</f>
        <v>1</v>
      </c>
      <c r="C33" s="12">
        <f>SUM(C31:C32)</f>
        <v>45765</v>
      </c>
      <c r="D33" s="12">
        <f t="shared" si="21"/>
        <v>2837</v>
      </c>
      <c r="E33" s="12">
        <f t="shared" si="22"/>
        <v>664</v>
      </c>
      <c r="F33" s="12">
        <f t="shared" si="23"/>
        <v>11190</v>
      </c>
      <c r="G33" s="12">
        <f>ROUND($B$8*B33,0)</f>
        <v>10527</v>
      </c>
      <c r="H33" s="12">
        <f t="shared" si="24"/>
        <v>55</v>
      </c>
      <c r="I33" s="12">
        <f t="shared" si="25"/>
        <v>25273</v>
      </c>
      <c r="J33" s="12">
        <f t="shared" si="26"/>
        <v>71038</v>
      </c>
    </row>
    <row r="34" spans="1:10" ht="15.75" thickTop="1" x14ac:dyDescent="0.25">
      <c r="A34" s="17"/>
      <c r="B34" s="42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17"/>
      <c r="B35" s="42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29" t="s">
        <v>18</v>
      </c>
      <c r="B36" s="40">
        <f>+C36/C38</f>
        <v>0.46546487490440291</v>
      </c>
      <c r="C36" s="5">
        <v>21302</v>
      </c>
      <c r="D36" s="5">
        <f t="shared" ref="D36:D38" si="27">ROUND(IF(C36&gt;=$D$2,($D$3*$D$4),(C36*$B$2)),0)</f>
        <v>1321</v>
      </c>
      <c r="E36" s="5">
        <f t="shared" si="10"/>
        <v>309</v>
      </c>
      <c r="F36" s="5">
        <f t="shared" si="11"/>
        <v>5208</v>
      </c>
      <c r="G36" s="5">
        <f>ROUND($B$7*B36,0)</f>
        <v>8962</v>
      </c>
      <c r="H36" s="5">
        <f t="shared" si="13"/>
        <v>26</v>
      </c>
      <c r="I36" s="5">
        <f>SUM(D36:H36)</f>
        <v>15826</v>
      </c>
      <c r="J36" s="5">
        <f>C36+I36</f>
        <v>37128</v>
      </c>
    </row>
    <row r="37" spans="1:10" x14ac:dyDescent="0.25">
      <c r="A37" s="29"/>
      <c r="B37" s="41">
        <f>+C37/C38</f>
        <v>0.53453512509559709</v>
      </c>
      <c r="C37" s="5">
        <v>24463</v>
      </c>
      <c r="D37" s="5">
        <f t="shared" si="27"/>
        <v>1517</v>
      </c>
      <c r="E37" s="5">
        <f t="shared" si="10"/>
        <v>355</v>
      </c>
      <c r="F37" s="5">
        <f t="shared" si="11"/>
        <v>5981</v>
      </c>
      <c r="G37" s="5">
        <f t="shared" ref="G37:G38" si="28">ROUND($B$7*B37,0)</f>
        <v>10292</v>
      </c>
      <c r="H37" s="5">
        <f t="shared" si="13"/>
        <v>29</v>
      </c>
      <c r="I37" s="5">
        <f t="shared" ref="I37:I38" si="29">SUM(D37:H37)</f>
        <v>18174</v>
      </c>
      <c r="J37" s="5">
        <f t="shared" ref="J37:J38" si="30">C37+I37</f>
        <v>42637</v>
      </c>
    </row>
    <row r="38" spans="1:10" ht="15.75" thickBot="1" x14ac:dyDescent="0.3">
      <c r="A38" s="17"/>
      <c r="B38" s="43">
        <f>SUM(B36:B37)</f>
        <v>1</v>
      </c>
      <c r="C38" s="12">
        <f>SUM(C36:C37)</f>
        <v>45765</v>
      </c>
      <c r="D38" s="12">
        <f t="shared" si="27"/>
        <v>2837</v>
      </c>
      <c r="E38" s="12">
        <f t="shared" si="10"/>
        <v>664</v>
      </c>
      <c r="F38" s="12">
        <f t="shared" si="11"/>
        <v>11190</v>
      </c>
      <c r="G38" s="12">
        <f t="shared" si="28"/>
        <v>19254</v>
      </c>
      <c r="H38" s="12">
        <f t="shared" si="13"/>
        <v>55</v>
      </c>
      <c r="I38" s="12">
        <f t="shared" si="29"/>
        <v>34000</v>
      </c>
      <c r="J38" s="12">
        <f t="shared" si="30"/>
        <v>79765</v>
      </c>
    </row>
    <row r="39" spans="1:10" ht="15.75" thickTop="1" x14ac:dyDescent="0.25">
      <c r="B39" s="40"/>
      <c r="C39" s="5"/>
      <c r="D39" s="5"/>
      <c r="E39" s="5"/>
      <c r="F39" s="5"/>
      <c r="G39" s="5"/>
      <c r="H39" s="5"/>
      <c r="I39" s="5"/>
      <c r="J39" s="5"/>
    </row>
    <row r="40" spans="1:10" x14ac:dyDescent="0.25">
      <c r="B40" s="44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 Service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2021-02-02T16:02:53Z</dcterms:modified>
</cp:coreProperties>
</file>